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4355" windowHeight="4695"/>
  </bookViews>
  <sheets>
    <sheet name="Лист2" sheetId="2" r:id="rId1"/>
  </sheets>
  <definedNames>
    <definedName name="_xlnm._FilterDatabase" localSheetId="0" hidden="1">Лист2!$A$5:$Y$68</definedName>
  </definedNames>
  <calcPr calcId="125725"/>
</workbook>
</file>

<file path=xl/calcChain.xml><?xml version="1.0" encoding="utf-8"?>
<calcChain xmlns="http://schemas.openxmlformats.org/spreadsheetml/2006/main">
  <c r="O79" i="2"/>
  <c r="K71"/>
  <c r="L71" s="1"/>
  <c r="K65"/>
  <c r="L65" s="1"/>
  <c r="K66"/>
  <c r="L66" s="1"/>
  <c r="K122"/>
  <c r="L122" s="1"/>
  <c r="K56"/>
  <c r="L56"/>
  <c r="K48"/>
  <c r="L48"/>
  <c r="K108"/>
  <c r="L108"/>
  <c r="K109"/>
  <c r="L109"/>
  <c r="K110"/>
  <c r="L110"/>
  <c r="K53"/>
  <c r="L53"/>
  <c r="K111"/>
  <c r="L111"/>
  <c r="K112"/>
  <c r="L112"/>
  <c r="K113"/>
  <c r="L113"/>
  <c r="K49"/>
  <c r="L49"/>
  <c r="K50"/>
  <c r="L50"/>
  <c r="K55"/>
  <c r="L55"/>
  <c r="K114"/>
  <c r="L114"/>
  <c r="K115"/>
  <c r="L115"/>
  <c r="K116"/>
  <c r="L116"/>
  <c r="K51"/>
  <c r="L51"/>
  <c r="K31"/>
  <c r="L31"/>
  <c r="K21"/>
  <c r="L21"/>
  <c r="K128"/>
  <c r="L128"/>
  <c r="K38"/>
  <c r="L38"/>
  <c r="K39"/>
  <c r="L39"/>
  <c r="M79"/>
  <c r="K80"/>
  <c r="K79"/>
  <c r="K12"/>
  <c r="L12" s="1"/>
  <c r="K7"/>
  <c r="L7" s="1"/>
  <c r="K37"/>
  <c r="L37" s="1"/>
  <c r="K16"/>
  <c r="L16" s="1"/>
  <c r="K17"/>
  <c r="L17" s="1"/>
  <c r="K42"/>
  <c r="L42" s="1"/>
  <c r="K72"/>
  <c r="L72" s="1"/>
  <c r="K120"/>
  <c r="L120" s="1"/>
  <c r="K121"/>
  <c r="L121" s="1"/>
  <c r="K18"/>
  <c r="L18" s="1"/>
  <c r="K54"/>
  <c r="L54" s="1"/>
  <c r="K126"/>
  <c r="L126" s="1"/>
  <c r="K62"/>
  <c r="L62" s="1"/>
  <c r="K29"/>
  <c r="L29" s="1"/>
  <c r="K32"/>
  <c r="L32" s="1"/>
  <c r="K33"/>
  <c r="L33" s="1"/>
  <c r="K95"/>
  <c r="L95" s="1"/>
  <c r="K19"/>
  <c r="L19" s="1"/>
  <c r="K94"/>
  <c r="L94" s="1"/>
  <c r="K20"/>
  <c r="L20" s="1"/>
  <c r="K105"/>
  <c r="L105" s="1"/>
  <c r="K8"/>
  <c r="L8" s="1"/>
  <c r="K107"/>
  <c r="L107" s="1"/>
  <c r="K106"/>
  <c r="L106" s="1"/>
  <c r="K11"/>
  <c r="L11" s="1"/>
  <c r="K119"/>
  <c r="L119" s="1"/>
  <c r="K118"/>
  <c r="L118" s="1"/>
  <c r="K96"/>
  <c r="L96" s="1"/>
  <c r="K59"/>
  <c r="L59" s="1"/>
  <c r="K52"/>
  <c r="L52" s="1"/>
  <c r="K6"/>
  <c r="L6" s="1"/>
  <c r="K75"/>
  <c r="L75"/>
  <c r="K60"/>
  <c r="L60" s="1"/>
  <c r="K125"/>
  <c r="L125" s="1"/>
  <c r="K43"/>
  <c r="L43" s="1"/>
  <c r="K23"/>
  <c r="L23" s="1"/>
  <c r="K22"/>
  <c r="L22" s="1"/>
  <c r="K26"/>
  <c r="L26" s="1"/>
  <c r="K99"/>
  <c r="L99" s="1"/>
  <c r="K67"/>
  <c r="L67" s="1"/>
  <c r="K41"/>
  <c r="L41" s="1"/>
  <c r="L68"/>
  <c r="K30"/>
  <c r="L30"/>
  <c r="K44"/>
  <c r="L44"/>
  <c r="K102"/>
  <c r="L102"/>
  <c r="K127"/>
  <c r="L127"/>
  <c r="K28"/>
  <c r="L28"/>
  <c r="K117"/>
  <c r="L117"/>
  <c r="K93"/>
  <c r="L93"/>
  <c r="K36"/>
  <c r="L36"/>
  <c r="K97"/>
  <c r="L97"/>
  <c r="K98"/>
  <c r="L98"/>
  <c r="K101"/>
  <c r="L101"/>
  <c r="K61"/>
  <c r="L61"/>
  <c r="K27"/>
  <c r="L27"/>
  <c r="K74"/>
  <c r="L74"/>
  <c r="K100"/>
  <c r="L100"/>
  <c r="K45"/>
  <c r="L45"/>
  <c r="K73"/>
  <c r="L73"/>
  <c r="K123"/>
  <c r="L123"/>
  <c r="K40"/>
  <c r="L40"/>
  <c r="K103"/>
  <c r="L103"/>
  <c r="K124"/>
  <c r="L124"/>
  <c r="K15"/>
  <c r="L15"/>
  <c r="K104"/>
  <c r="L104"/>
</calcChain>
</file>

<file path=xl/sharedStrings.xml><?xml version="1.0" encoding="utf-8"?>
<sst xmlns="http://schemas.openxmlformats.org/spreadsheetml/2006/main" count="536" uniqueCount="253">
  <si>
    <t xml:space="preserve">Межрегиональная общественная организация «ФЕДЕРАЦИЯ РУССКОГО ЖИМА» </t>
  </si>
  <si>
    <t>№№</t>
  </si>
  <si>
    <t>№ жребия</t>
  </si>
  <si>
    <t>Место личное</t>
  </si>
  <si>
    <t>№ билета</t>
  </si>
  <si>
    <t>ФИО</t>
  </si>
  <si>
    <t>Дата и год рожд.</t>
  </si>
  <si>
    <t>Собств. вес (кг)</t>
  </si>
  <si>
    <t>вес штанги</t>
  </si>
  <si>
    <t>Регион, город, спорт./клуб</t>
  </si>
  <si>
    <t>Результат (повтор.)</t>
  </si>
  <si>
    <t>Тоннаж, кг</t>
  </si>
  <si>
    <t>Коэфф. Атл. (очки)</t>
  </si>
  <si>
    <t>Дополнения, Разряд</t>
  </si>
  <si>
    <t>Тренер</t>
  </si>
  <si>
    <t>Республика Беларусь, г. Минск</t>
  </si>
  <si>
    <t>Республика Беларусь, г.Минск</t>
  </si>
  <si>
    <t>Ребко Анатолий Владимирович</t>
  </si>
  <si>
    <t>ВЕЧЕР  РЕКОРДОВ Классический русский жим</t>
  </si>
  <si>
    <t>РФ, г.Москва</t>
  </si>
  <si>
    <t>Республика Беларусь, г.Гомель</t>
  </si>
  <si>
    <t>Элита</t>
  </si>
  <si>
    <t>жим лежа, 1 взрослый, 7 лет</t>
  </si>
  <si>
    <t>МСМК РЖ</t>
  </si>
  <si>
    <t>1 бодибилдинг</t>
  </si>
  <si>
    <t>ОФП 4 р</t>
  </si>
  <si>
    <t>Яневич Дмитрий Николаевич</t>
  </si>
  <si>
    <t>Пауэлифтинг</t>
  </si>
  <si>
    <t>6 лет</t>
  </si>
  <si>
    <t>Республика Беларусь, г.Витебск</t>
  </si>
  <si>
    <t>Судейская бригада МРОО ФРЖ</t>
  </si>
  <si>
    <t>Ф.И.О.</t>
  </si>
  <si>
    <t>гражданство</t>
  </si>
  <si>
    <t>судейская квалификация</t>
  </si>
  <si>
    <t>Должность</t>
  </si>
  <si>
    <t>КМС РЖ</t>
  </si>
  <si>
    <t>Дополнения, Разряд (до соревнований)</t>
  </si>
  <si>
    <t>6.      Мужчины (открытый зачет), вес шт. 75 кг;</t>
  </si>
  <si>
    <t>7.      Мужчины (открытый зачет), вес шт. 100 кг;</t>
  </si>
  <si>
    <t>8.      Мужчины (открытый зачет), вес шт. 125 кг;</t>
  </si>
  <si>
    <t>9.      Мужчины (открытый зачет), вес шт. 150 кг;</t>
  </si>
  <si>
    <t>Республика Беларусь,  г.Витебск</t>
  </si>
  <si>
    <t>Клындюк Павел Петрович</t>
  </si>
  <si>
    <t xml:space="preserve">Республика Беларусь, г.Минскг, клуб 'Энергия' </t>
  </si>
  <si>
    <t>Буйневич Виталий Петрович</t>
  </si>
  <si>
    <t>9 сентября 1980</t>
  </si>
  <si>
    <t>Республика Беларусь, Минская обл, г.Молодечно</t>
  </si>
  <si>
    <t>Семуков Сергей Сергеевич</t>
  </si>
  <si>
    <t>Республика Беларусь, г. Гомель</t>
  </si>
  <si>
    <t>Луценко Андрей Павлович</t>
  </si>
  <si>
    <t>Сидорович Илья Юрьевич</t>
  </si>
  <si>
    <t>Яковина Дмитрий Сергеевич</t>
  </si>
  <si>
    <t>Кодь Павел Станиславович</t>
  </si>
  <si>
    <t>Филатов Максим Юрьевич</t>
  </si>
  <si>
    <t>Предченко Тимофей Васильевич</t>
  </si>
  <si>
    <t>Гетц Альберт Константинович</t>
  </si>
  <si>
    <t>Республика Беларусь, г. Витебск</t>
  </si>
  <si>
    <t>Республика Беларусь,  Витебская область, г.Полоцк</t>
  </si>
  <si>
    <t>Федоринчик Дмитрий Владимирович</t>
  </si>
  <si>
    <t>Шагулин Виктор Денисович</t>
  </si>
  <si>
    <t>Левицкий Руслан Юрьевич</t>
  </si>
  <si>
    <t>Круковская Елена Игоревна</t>
  </si>
  <si>
    <t>Краснопевцев Андрей Витальевич</t>
  </si>
  <si>
    <t>Республика Беларусь, Гродненская обл., г.Лида</t>
  </si>
  <si>
    <t xml:space="preserve">Международный Турнир по классическому Русскому жиму "XLineGym" </t>
  </si>
  <si>
    <t>Республика Беларусь,  г. Витебск, проспект Строителей, 11А                                                                                                                                                          Дата:  27 марта 2016 г.</t>
  </si>
  <si>
    <t>1.      Женщины (открытый зачет), вес шт. 25 кг;</t>
  </si>
  <si>
    <t>Косолапенко Евгения Александровна</t>
  </si>
  <si>
    <t>Лялякичева Татьяна Валерьевна</t>
  </si>
  <si>
    <t>Красновская Людмила Ленидовна</t>
  </si>
  <si>
    <t>Мамойко Кристина Николаевна</t>
  </si>
  <si>
    <t>Россия, г.Серпухов</t>
  </si>
  <si>
    <t>2.      Женщины (открытый зачет), вес шт. 35 кг;</t>
  </si>
  <si>
    <t>3.      Юноши(до 18 лет включительно), вес шт. 55 кг;</t>
  </si>
  <si>
    <t>Окунев Александр Сергеевич</t>
  </si>
  <si>
    <t>Сергеевич Дмитрий Николаевич</t>
  </si>
  <si>
    <t>Монтаровский Артём Андреевич</t>
  </si>
  <si>
    <t>Россия,г.Печоры</t>
  </si>
  <si>
    <t>Волков Денис Николаевич</t>
  </si>
  <si>
    <t>Олейников Сергей Александрович</t>
  </si>
  <si>
    <t>11.05.1994 (Юниор)</t>
  </si>
  <si>
    <t>02.03.1993 (Юниор)</t>
  </si>
  <si>
    <t>Легков Владислав Александрович</t>
  </si>
  <si>
    <t>Рисовцев Артём Александрович</t>
  </si>
  <si>
    <t>Пятковский Андрей Владимирович</t>
  </si>
  <si>
    <t>23.12.1996 (Юниор)</t>
  </si>
  <si>
    <t>Гладышев Никита Андреевич</t>
  </si>
  <si>
    <t>Януков Максим Юрьевич</t>
  </si>
  <si>
    <t>Набздоров Аркадий Александрович</t>
  </si>
  <si>
    <t>Пыхарь Сергей Анатольевич</t>
  </si>
  <si>
    <t>10.03.1990г.</t>
  </si>
  <si>
    <t>Тихонов Дмитрий Анатольевич</t>
  </si>
  <si>
    <t>Хальцев Дмитрий Петрович</t>
  </si>
  <si>
    <t>06.08.1988г.</t>
  </si>
  <si>
    <t>23.08.1979г.</t>
  </si>
  <si>
    <t>Полянский Алексей Викторович</t>
  </si>
  <si>
    <t>04.11.1993г.</t>
  </si>
  <si>
    <t>Халевин Максим Игоревич</t>
  </si>
  <si>
    <t>18.06.1989г.</t>
  </si>
  <si>
    <t>Бодюл Сергей Юрьевич</t>
  </si>
  <si>
    <t>01.05.1993г.</t>
  </si>
  <si>
    <t>Гайдуков Павел Викторович</t>
  </si>
  <si>
    <t>Республика Беларусь, г.Орша</t>
  </si>
  <si>
    <t>Россия, г.Смоленск</t>
  </si>
  <si>
    <t>Республика Беларусь, г.Светлогорск</t>
  </si>
  <si>
    <t>Республика Беларусь, г.Лида</t>
  </si>
  <si>
    <t>Республика Беларусь, г.Молодечно</t>
  </si>
  <si>
    <t>Россия, г.Санкт-Петербург</t>
  </si>
  <si>
    <t>Багинский Максим Вячеславович</t>
  </si>
  <si>
    <t>Сорокин Дмитрий Валерьевич</t>
  </si>
  <si>
    <t>17.04.1990г.</t>
  </si>
  <si>
    <t>Россия, г.Москва</t>
  </si>
  <si>
    <t>Синкевич Александр Валентинович</t>
  </si>
  <si>
    <t>Стрепухов Евгений Николаевич</t>
  </si>
  <si>
    <t>1983г.р.</t>
  </si>
  <si>
    <t>Бекниязов Михаил Олегович</t>
  </si>
  <si>
    <t>22.05.1983г.</t>
  </si>
  <si>
    <t>Селезнёв Виталий Фёдорович</t>
  </si>
  <si>
    <t>Матюхин Олег Викторович</t>
  </si>
  <si>
    <t>1984г.р.</t>
  </si>
  <si>
    <t>Овтин Леонид Викторович</t>
  </si>
  <si>
    <t>19.03.1982г.</t>
  </si>
  <si>
    <t>Козырь Андрей Сергеевич</t>
  </si>
  <si>
    <t>Республика Беларусь, г. Крупки</t>
  </si>
  <si>
    <t>Погорельский Леонид Михайлович</t>
  </si>
  <si>
    <t>14.08.1990г.</t>
  </si>
  <si>
    <t>Озолов Артем Олегович</t>
  </si>
  <si>
    <t>28.04.1990г.</t>
  </si>
  <si>
    <t>Сотников Иван Михайлович</t>
  </si>
  <si>
    <t>21.01.1984г.</t>
  </si>
  <si>
    <t>Варанкин Артём Валерьевич</t>
  </si>
  <si>
    <t>Акулич Александр Анатольевич</t>
  </si>
  <si>
    <t>Россия, г.Сергиев Посад</t>
  </si>
  <si>
    <t>Ефименко Денис Андреевич</t>
  </si>
  <si>
    <t>Зайцев Павел Юрьевич</t>
  </si>
  <si>
    <t>21.04.1985г.</t>
  </si>
  <si>
    <t>Хацкевич Роман Александрович</t>
  </si>
  <si>
    <t>Королёв Владимир Владимирович</t>
  </si>
  <si>
    <t>Сирош Алексей Александрович</t>
  </si>
  <si>
    <t>Ковалёв Павел Игоревич</t>
  </si>
  <si>
    <t>Князев Анатолий Дмитриевич</t>
  </si>
  <si>
    <t>28.08.1996 (юниор)</t>
  </si>
  <si>
    <t>23.04.1992 (юниор)</t>
  </si>
  <si>
    <t>Иванов Роман Валерьевич</t>
  </si>
  <si>
    <t>Архипов Владислав Николаевич</t>
  </si>
  <si>
    <t>Мишкевич Антон Антонович</t>
  </si>
  <si>
    <t>Растовский Александр Михайлович</t>
  </si>
  <si>
    <t>Жадько Александр Владимирович</t>
  </si>
  <si>
    <t>Галамба Дмитрий Фёдорович</t>
  </si>
  <si>
    <t>5.      Мужчины, В-1 (мужчины старше 40 полных лет), вес шт. 55 кг;</t>
  </si>
  <si>
    <t>самост.</t>
  </si>
  <si>
    <t>КРЖ Облегчённая экипировка Мужчины (открытый зачет), вес шт. 175 кг;</t>
  </si>
  <si>
    <t>Гальцов А.П.</t>
  </si>
  <si>
    <t>Гальцов Андрей Павлович</t>
  </si>
  <si>
    <t>27 июня 1983 (М)</t>
  </si>
  <si>
    <t>19 октября 1965 (М,В_2)</t>
  </si>
  <si>
    <t>0007</t>
  </si>
  <si>
    <t>Россия, Московская обл, г.Жуковский</t>
  </si>
  <si>
    <t>Морозова Н.Ю.</t>
  </si>
  <si>
    <t>Рекорды России;</t>
  </si>
  <si>
    <t>Рекорды Р.Беларусь;</t>
  </si>
  <si>
    <t>Республика Беларусь, г.Витебск, с.к"X-Line"</t>
  </si>
  <si>
    <t>Набздоров Аркадий</t>
  </si>
  <si>
    <t>03 декабря 1982 (Ж)</t>
  </si>
  <si>
    <t>19 апреля 1986 (Ж)</t>
  </si>
  <si>
    <t>Сирош А.А.</t>
  </si>
  <si>
    <t>Филатова Ирина Юрьевна</t>
  </si>
  <si>
    <t>10 июня 1983 (Ж)</t>
  </si>
  <si>
    <t>Макей А.Н.</t>
  </si>
  <si>
    <t>Республика Беларусь, Гродненская обл, г.Лида, ФСК"СПАРТА"</t>
  </si>
  <si>
    <t>25 февраля 1995 (Юниоры)</t>
  </si>
  <si>
    <t>Войтеховский И.Б.</t>
  </si>
  <si>
    <t>Республика Беларусь, г. Минск, СК"ЭНЕРГИЯ"</t>
  </si>
  <si>
    <t>Результат 1 подход (повтор.)</t>
  </si>
  <si>
    <t>Результат 2 подход (повтор.)</t>
  </si>
  <si>
    <t>22 мая 1983 (М)</t>
  </si>
  <si>
    <t>не указан</t>
  </si>
  <si>
    <t>08 февраля 1990 (М)</t>
  </si>
  <si>
    <t>04 июня 1988 (М)</t>
  </si>
  <si>
    <t>18 января 1989 (М)</t>
  </si>
  <si>
    <t>Республика Беларусь, Могилёвская обл, г.Могилёв, с/к"НИКА"</t>
  </si>
  <si>
    <t>1186</t>
  </si>
  <si>
    <t>28 апреля 1981 (М)</t>
  </si>
  <si>
    <t>20 сентября 1989 (М)</t>
  </si>
  <si>
    <t>18 октября 1983 (М)</t>
  </si>
  <si>
    <t>Республика Беларусь, Могилёвская обл, г.Климовичи</t>
  </si>
  <si>
    <t>08 июля 1988 (М)</t>
  </si>
  <si>
    <t>Республика Беларусь, Гродненская обл, г.Сморгонь</t>
  </si>
  <si>
    <t>08 июня 1990 (М)</t>
  </si>
  <si>
    <t>Россия, Смоленская обл, г.Смоленск</t>
  </si>
  <si>
    <t>10 мая 1999 (Юноша)</t>
  </si>
  <si>
    <t>Королёв С.С.</t>
  </si>
  <si>
    <t>Михалчёнок Владислав Юрьевич</t>
  </si>
  <si>
    <t>08 сентября 1999 (Юноша)</t>
  </si>
  <si>
    <t>31 августа 1997 (Юноша)</t>
  </si>
  <si>
    <t>26 июня 1998 (Юноша)</t>
  </si>
  <si>
    <t>Республика Беларусь, Могилёвская обл, г.Климовичи, с/к"ТИТАН"</t>
  </si>
  <si>
    <t>Ростовский А.М.</t>
  </si>
  <si>
    <t>Алимов Илья Дусланович</t>
  </si>
  <si>
    <t>18 сентября 2000 (Мл.ЮНШ_2)</t>
  </si>
  <si>
    <t>Республика Беларусь, г.Богулевск</t>
  </si>
  <si>
    <t>Республика Беларусь, г.Витебск, школа №40</t>
  </si>
  <si>
    <t>24 июля 1998 (Юноша)</t>
  </si>
  <si>
    <t>Чернышёв Дмитрий Александрович</t>
  </si>
  <si>
    <t>28 июля 1998 (Юноша)</t>
  </si>
  <si>
    <t>Буевич Владислав Олегович</t>
  </si>
  <si>
    <t>09 декабря 1999 (Юноша)</t>
  </si>
  <si>
    <t>4.      М,Юниоры (до 23 лет включительн), вес шт. 55 кг;</t>
  </si>
  <si>
    <t>5.      Мужчины (открытый зачет), вес шт. 55 кг;</t>
  </si>
  <si>
    <t>Республика Беларусь, г.Витебск, с/к"МАНДАРИН"</t>
  </si>
  <si>
    <t>04 февраля 1991 (М)</t>
  </si>
  <si>
    <t>29 октября 1989 (М)</t>
  </si>
  <si>
    <t>Мишкевич А.А.</t>
  </si>
  <si>
    <t>23 сетября 1987 (М)</t>
  </si>
  <si>
    <t>Алимов Руслан Хакимжонович</t>
  </si>
  <si>
    <t>02 марта 1975 (М,В_1)</t>
  </si>
  <si>
    <t>Республика Беларусь, Витебская обл, п.Богушевск</t>
  </si>
  <si>
    <t>11 июля 1986 (М)</t>
  </si>
  <si>
    <t>Клевец И.И.</t>
  </si>
  <si>
    <t>06 июня 1990 (М)</t>
  </si>
  <si>
    <t>Семуков С.С.</t>
  </si>
  <si>
    <t>23 августа 1979 (М)</t>
  </si>
  <si>
    <t>Варава И.А.</t>
  </si>
  <si>
    <t>1188</t>
  </si>
  <si>
    <t>21 января 1984 (М)</t>
  </si>
  <si>
    <t>12 февраля 1997 (Юниор)</t>
  </si>
  <si>
    <t>17 июня 1995 (М)</t>
  </si>
  <si>
    <t>20 ноября 1993 (Юниор)</t>
  </si>
  <si>
    <t>22 января 1994 (Юниор)</t>
  </si>
  <si>
    <t>02 декабря 1993 (Юниор)</t>
  </si>
  <si>
    <t>Республика Беларусь, г.Витебск, тр/з"ATLETIC"</t>
  </si>
  <si>
    <t>05 апреля 1996 (Юниор)</t>
  </si>
  <si>
    <t>16 декабря 1994 (Юниор)</t>
  </si>
  <si>
    <t>01 мая 1993 (Юниор)</t>
  </si>
  <si>
    <t>Костюкович Вадим Александрович</t>
  </si>
  <si>
    <t>09 ноября 1991 (М)</t>
  </si>
  <si>
    <t>0 (6)</t>
  </si>
  <si>
    <t>06 сентября 1980 (М)</t>
  </si>
  <si>
    <t>Республика Беларусь, г.Гомель, тр/з"ФЛЕКС"</t>
  </si>
  <si>
    <t>Герасимчик Игорь Дмитриевич</t>
  </si>
  <si>
    <t>01 августа 1988 (М)</t>
  </si>
  <si>
    <t>Республика Беларусь,  г.Минск</t>
  </si>
  <si>
    <t>Полюхович Дмитрий Сергеевич</t>
  </si>
  <si>
    <t>29 июля 1988 (М)</t>
  </si>
  <si>
    <t>Республика Беларусь, Витебская обл, г.Орша</t>
  </si>
  <si>
    <t>22 сентября 1983 (М)</t>
  </si>
  <si>
    <t>Фурман В.В.</t>
  </si>
  <si>
    <t>20 мая 1983 (М)</t>
  </si>
  <si>
    <t>05 сентября 1991 (М)</t>
  </si>
  <si>
    <t>04 февраля 1975 (М,В_1)</t>
  </si>
  <si>
    <t>03 мая 1986 (М)</t>
  </si>
  <si>
    <t>04 января 1981 (М)</t>
  </si>
  <si>
    <t>Результат3 подход (повтор.)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</si>
</sst>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2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9">
    <xf numFmtId="0" fontId="0" fillId="0" borderId="0" xfId="0"/>
    <xf numFmtId="0" fontId="3" fillId="0" borderId="0" xfId="0" applyFont="1" applyFill="1"/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/>
    <xf numFmtId="1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  <xf numFmtId="0" fontId="13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0" applyFont="1" applyFill="1"/>
    <xf numFmtId="0" fontId="11" fillId="0" borderId="1" xfId="2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20" fillId="5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topLeftCell="D1" zoomScale="80" workbookViewId="0">
      <selection activeCell="R35" sqref="R31:R35"/>
    </sheetView>
  </sheetViews>
  <sheetFormatPr defaultRowHeight="15.75"/>
  <cols>
    <col min="1" max="1" width="8" customWidth="1"/>
    <col min="2" max="2" width="7.7109375" style="23" customWidth="1"/>
    <col min="3" max="3" width="9.85546875" style="26" customWidth="1"/>
    <col min="4" max="4" width="8.42578125" style="23" customWidth="1"/>
    <col min="5" max="5" width="31.140625" style="23" customWidth="1"/>
    <col min="6" max="6" width="19.85546875" style="27" customWidth="1"/>
    <col min="7" max="7" width="12.140625" style="28" customWidth="1"/>
    <col min="8" max="8" width="11.7109375" style="29" customWidth="1"/>
    <col min="9" max="9" width="40.28515625" style="23" customWidth="1"/>
    <col min="10" max="10" width="11.42578125" style="23" customWidth="1"/>
    <col min="11" max="11" width="11.28515625" style="24" customWidth="1"/>
    <col min="12" max="14" width="12.42578125" customWidth="1"/>
    <col min="15" max="15" width="24.5703125" bestFit="1" customWidth="1"/>
    <col min="16" max="16" width="21.140625" customWidth="1"/>
    <col min="17" max="17" width="26.7109375" hidden="1" customWidth="1"/>
    <col min="18" max="18" width="12.42578125" customWidth="1"/>
    <col min="19" max="19" width="11.42578125" style="23" customWidth="1"/>
    <col min="20" max="20" width="11.28515625" style="24" customWidth="1"/>
    <col min="21" max="21" width="12.42578125" customWidth="1"/>
    <col min="22" max="22" width="17.28515625" customWidth="1"/>
    <col min="23" max="23" width="17.140625" customWidth="1"/>
  </cols>
  <sheetData>
    <row r="1" spans="1:25" ht="21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  <c r="R1" s="1"/>
      <c r="S1" s="1"/>
      <c r="T1" s="1"/>
      <c r="U1" s="1"/>
    </row>
    <row r="2" spans="1:25" ht="33" customHeight="1">
      <c r="A2" s="64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"/>
      <c r="R2" s="1"/>
      <c r="S2" s="1"/>
      <c r="T2" s="1"/>
      <c r="U2" s="1"/>
    </row>
    <row r="3" spans="1:25" ht="24.75" customHeight="1">
      <c r="A3" s="65" t="s">
        <v>65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"/>
      <c r="R3" s="1"/>
      <c r="S3" s="1"/>
      <c r="T3" s="1"/>
      <c r="U3" s="1"/>
    </row>
    <row r="4" spans="1:25" s="2" customFormat="1" ht="25.5" customHeight="1">
      <c r="A4" s="3"/>
      <c r="B4" s="57" t="s">
        <v>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1"/>
      <c r="R4" s="1"/>
      <c r="S4" s="1"/>
      <c r="T4" s="1"/>
      <c r="U4" s="1"/>
      <c r="V4"/>
      <c r="W4"/>
      <c r="X4"/>
      <c r="Y4"/>
    </row>
    <row r="5" spans="1:25" ht="42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53" t="s">
        <v>12</v>
      </c>
      <c r="M5" s="53"/>
      <c r="N5" s="53"/>
      <c r="O5" s="4" t="s">
        <v>13</v>
      </c>
      <c r="P5" s="4" t="s">
        <v>14</v>
      </c>
      <c r="Q5" s="4" t="s">
        <v>36</v>
      </c>
      <c r="S5" s="1"/>
      <c r="T5"/>
    </row>
    <row r="6" spans="1:25" s="30" customFormat="1" ht="53.25" customHeight="1">
      <c r="A6" s="5">
        <v>1</v>
      </c>
      <c r="B6" s="6">
        <v>18</v>
      </c>
      <c r="C6" s="18">
        <v>1</v>
      </c>
      <c r="D6" s="16"/>
      <c r="E6" s="7" t="s">
        <v>67</v>
      </c>
      <c r="F6" s="33" t="s">
        <v>163</v>
      </c>
      <c r="G6" s="9">
        <v>74.900000000000006</v>
      </c>
      <c r="H6" s="10">
        <v>25</v>
      </c>
      <c r="I6" s="11" t="s">
        <v>161</v>
      </c>
      <c r="J6" s="36">
        <v>105</v>
      </c>
      <c r="K6" s="13">
        <f>SUM(J6*H6)</f>
        <v>2625</v>
      </c>
      <c r="L6" s="54">
        <f>SUM(K6/G6)</f>
        <v>35.046728971962615</v>
      </c>
      <c r="M6" s="54"/>
      <c r="N6" s="54"/>
      <c r="O6" s="5"/>
      <c r="P6" s="15" t="s">
        <v>165</v>
      </c>
      <c r="Q6" s="5" t="s">
        <v>25</v>
      </c>
      <c r="S6" s="1"/>
    </row>
    <row r="7" spans="1:25" s="30" customFormat="1" ht="53.25" customHeight="1">
      <c r="A7" s="5">
        <v>2</v>
      </c>
      <c r="B7" s="6">
        <v>74</v>
      </c>
      <c r="C7" s="18">
        <v>2</v>
      </c>
      <c r="D7" s="16"/>
      <c r="E7" s="7" t="s">
        <v>166</v>
      </c>
      <c r="F7" s="33" t="s">
        <v>167</v>
      </c>
      <c r="G7" s="9">
        <v>59.6</v>
      </c>
      <c r="H7" s="10">
        <v>25</v>
      </c>
      <c r="I7" s="11" t="s">
        <v>169</v>
      </c>
      <c r="J7" s="36">
        <v>62</v>
      </c>
      <c r="K7" s="13">
        <f>SUM(J7*H7)</f>
        <v>1550</v>
      </c>
      <c r="L7" s="54">
        <f>SUM(K7/G7)</f>
        <v>26.006711409395972</v>
      </c>
      <c r="M7" s="54"/>
      <c r="N7" s="54"/>
      <c r="O7" s="5"/>
      <c r="P7" s="15" t="s">
        <v>168</v>
      </c>
      <c r="Q7" s="5" t="s">
        <v>25</v>
      </c>
      <c r="S7" s="1"/>
    </row>
    <row r="8" spans="1:25" s="30" customFormat="1" ht="53.25" customHeight="1">
      <c r="A8" s="5">
        <v>3</v>
      </c>
      <c r="B8" s="6">
        <v>3</v>
      </c>
      <c r="C8" s="18">
        <v>3</v>
      </c>
      <c r="D8" s="16"/>
      <c r="E8" s="7" t="s">
        <v>69</v>
      </c>
      <c r="F8" s="33" t="s">
        <v>164</v>
      </c>
      <c r="G8" s="9">
        <v>61</v>
      </c>
      <c r="H8" s="10">
        <v>25</v>
      </c>
      <c r="I8" s="11" t="s">
        <v>161</v>
      </c>
      <c r="J8" s="36">
        <v>46</v>
      </c>
      <c r="K8" s="13">
        <f>SUM(J8*H8)</f>
        <v>1150</v>
      </c>
      <c r="L8" s="54">
        <f>SUM(K8/G8)</f>
        <v>18.852459016393443</v>
      </c>
      <c r="M8" s="54"/>
      <c r="N8" s="54"/>
      <c r="O8" s="5"/>
      <c r="P8" s="15" t="s">
        <v>162</v>
      </c>
      <c r="Q8" s="5"/>
      <c r="S8" s="1"/>
    </row>
    <row r="9" spans="1:25" s="2" customFormat="1" ht="25.5" customHeight="1">
      <c r="A9" s="3"/>
      <c r="B9" s="57" t="s">
        <v>72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1"/>
      <c r="R9" s="1"/>
      <c r="S9" s="1"/>
      <c r="T9" s="1"/>
      <c r="U9" s="1"/>
      <c r="V9"/>
      <c r="W9"/>
      <c r="X9"/>
      <c r="Y9"/>
    </row>
    <row r="10" spans="1:25" ht="42" customHeight="1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53" t="s">
        <v>12</v>
      </c>
      <c r="M10" s="53"/>
      <c r="N10" s="53"/>
      <c r="O10" s="4" t="s">
        <v>13</v>
      </c>
      <c r="P10" s="4" t="s">
        <v>14</v>
      </c>
      <c r="Q10" s="4" t="s">
        <v>36</v>
      </c>
      <c r="S10" s="1"/>
      <c r="T10"/>
    </row>
    <row r="11" spans="1:25" s="30" customFormat="1" ht="53.25" customHeight="1">
      <c r="A11" s="5">
        <v>4</v>
      </c>
      <c r="B11" s="6">
        <v>67</v>
      </c>
      <c r="C11" s="18">
        <v>1</v>
      </c>
      <c r="D11" s="16"/>
      <c r="E11" s="7" t="s">
        <v>61</v>
      </c>
      <c r="F11" s="33" t="s">
        <v>170</v>
      </c>
      <c r="G11" s="9">
        <v>64.400000000000006</v>
      </c>
      <c r="H11" s="10">
        <v>35</v>
      </c>
      <c r="I11" s="11" t="s">
        <v>172</v>
      </c>
      <c r="J11" s="36">
        <v>174</v>
      </c>
      <c r="K11" s="13">
        <f>SUM(J11*H11)</f>
        <v>6090</v>
      </c>
      <c r="L11" s="54">
        <f>SUM(K11/G11)</f>
        <v>94.565217391304344</v>
      </c>
      <c r="M11" s="54"/>
      <c r="N11" s="54"/>
      <c r="O11" s="5"/>
      <c r="P11" s="15" t="s">
        <v>171</v>
      </c>
      <c r="Q11" s="5" t="s">
        <v>25</v>
      </c>
      <c r="S11" s="1"/>
    </row>
    <row r="12" spans="1:25" s="30" customFormat="1" ht="53.25" customHeight="1">
      <c r="A12" s="5">
        <v>5</v>
      </c>
      <c r="B12" s="6">
        <v>63</v>
      </c>
      <c r="C12" s="18">
        <v>2</v>
      </c>
      <c r="D12" s="16"/>
      <c r="E12" s="7" t="s">
        <v>67</v>
      </c>
      <c r="F12" s="33" t="s">
        <v>163</v>
      </c>
      <c r="G12" s="9">
        <v>74.900000000000006</v>
      </c>
      <c r="H12" s="10">
        <v>35</v>
      </c>
      <c r="I12" s="11" t="s">
        <v>161</v>
      </c>
      <c r="J12" s="36">
        <v>39</v>
      </c>
      <c r="K12" s="13">
        <f>SUM(J12*H12)</f>
        <v>1365</v>
      </c>
      <c r="L12" s="54">
        <f>SUM(K12/G12)</f>
        <v>18.22429906542056</v>
      </c>
      <c r="M12" s="54"/>
      <c r="N12" s="54"/>
      <c r="O12" s="5"/>
      <c r="P12" s="15" t="s">
        <v>165</v>
      </c>
      <c r="Q12" s="5" t="s">
        <v>25</v>
      </c>
      <c r="S12" s="1"/>
    </row>
    <row r="13" spans="1:25" s="55" customFormat="1" ht="25.5" customHeight="1">
      <c r="A13" s="3"/>
      <c r="B13" s="57" t="s">
        <v>73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1"/>
      <c r="R13" s="1"/>
      <c r="S13" s="1"/>
      <c r="T13" s="1"/>
      <c r="U13" s="1"/>
      <c r="V13" s="30"/>
      <c r="W13" s="30"/>
      <c r="X13" s="30"/>
      <c r="Y13" s="30"/>
    </row>
    <row r="14" spans="1:25" ht="42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53" t="s">
        <v>12</v>
      </c>
      <c r="M14" s="53"/>
      <c r="N14" s="53"/>
      <c r="O14" s="4" t="s">
        <v>13</v>
      </c>
      <c r="P14" s="4" t="s">
        <v>14</v>
      </c>
      <c r="Q14" s="4" t="s">
        <v>13</v>
      </c>
      <c r="S14" s="1"/>
      <c r="T14"/>
    </row>
    <row r="15" spans="1:25" ht="42" customHeight="1">
      <c r="A15" s="4">
        <v>6</v>
      </c>
      <c r="B15" s="4"/>
      <c r="C15" s="18">
        <v>1</v>
      </c>
      <c r="D15" s="4"/>
      <c r="E15" s="45" t="s">
        <v>75</v>
      </c>
      <c r="F15" s="46" t="s">
        <v>194</v>
      </c>
      <c r="G15" s="47">
        <v>63.4</v>
      </c>
      <c r="H15" s="10">
        <v>55</v>
      </c>
      <c r="I15" s="11" t="s">
        <v>16</v>
      </c>
      <c r="J15" s="36">
        <v>83</v>
      </c>
      <c r="K15" s="13">
        <f t="shared" ref="K15:K23" si="0">SUM(J15*H15)</f>
        <v>4565</v>
      </c>
      <c r="L15" s="54">
        <f t="shared" ref="L15:L23" si="1">SUM(K15/G15)</f>
        <v>72.003154574132495</v>
      </c>
      <c r="M15" s="54"/>
      <c r="N15" s="54"/>
      <c r="O15" s="4"/>
      <c r="P15" s="4" t="s">
        <v>150</v>
      </c>
      <c r="Q15" s="4" t="s">
        <v>24</v>
      </c>
      <c r="S15" s="1"/>
      <c r="T15"/>
    </row>
    <row r="16" spans="1:25" ht="42" customHeight="1">
      <c r="A16" s="4">
        <v>7</v>
      </c>
      <c r="B16" s="4"/>
      <c r="C16" s="18">
        <v>2</v>
      </c>
      <c r="D16" s="4"/>
      <c r="E16" s="45" t="s">
        <v>147</v>
      </c>
      <c r="F16" s="46" t="s">
        <v>195</v>
      </c>
      <c r="G16" s="47">
        <v>76.7</v>
      </c>
      <c r="H16" s="10">
        <v>55</v>
      </c>
      <c r="I16" s="11" t="s">
        <v>196</v>
      </c>
      <c r="J16" s="36">
        <v>74</v>
      </c>
      <c r="K16" s="13">
        <f t="shared" si="0"/>
        <v>4070</v>
      </c>
      <c r="L16" s="54">
        <f t="shared" si="1"/>
        <v>53.063885267275097</v>
      </c>
      <c r="M16" s="54"/>
      <c r="N16" s="54"/>
      <c r="O16" s="4"/>
      <c r="P16" s="4" t="s">
        <v>197</v>
      </c>
      <c r="Q16" s="4"/>
      <c r="S16" s="1"/>
      <c r="T16"/>
    </row>
    <row r="17" spans="1:22" ht="42" customHeight="1">
      <c r="A17" s="4">
        <v>8</v>
      </c>
      <c r="B17" s="4"/>
      <c r="C17" s="18">
        <v>3</v>
      </c>
      <c r="D17" s="4"/>
      <c r="E17" s="45" t="s">
        <v>148</v>
      </c>
      <c r="F17" s="46" t="s">
        <v>204</v>
      </c>
      <c r="G17" s="47">
        <v>63.9</v>
      </c>
      <c r="H17" s="10">
        <v>55</v>
      </c>
      <c r="I17" s="11" t="s">
        <v>185</v>
      </c>
      <c r="J17" s="36">
        <v>45</v>
      </c>
      <c r="K17" s="13">
        <f t="shared" si="0"/>
        <v>2475</v>
      </c>
      <c r="L17" s="54">
        <f t="shared" si="1"/>
        <v>38.732394366197184</v>
      </c>
      <c r="M17" s="54"/>
      <c r="N17" s="54"/>
      <c r="O17" s="4"/>
      <c r="P17" s="4" t="s">
        <v>197</v>
      </c>
      <c r="Q17" s="4"/>
      <c r="S17" s="1"/>
      <c r="T17"/>
    </row>
    <row r="18" spans="1:22" ht="42" customHeight="1">
      <c r="A18" s="4">
        <v>9</v>
      </c>
      <c r="B18" s="4"/>
      <c r="C18" s="18">
        <v>4</v>
      </c>
      <c r="D18" s="4"/>
      <c r="E18" s="45" t="s">
        <v>137</v>
      </c>
      <c r="F18" s="46" t="s">
        <v>202</v>
      </c>
      <c r="G18" s="47">
        <v>94.7</v>
      </c>
      <c r="H18" s="10">
        <v>55</v>
      </c>
      <c r="I18" s="11" t="s">
        <v>29</v>
      </c>
      <c r="J18" s="36">
        <v>65</v>
      </c>
      <c r="K18" s="13">
        <f t="shared" si="0"/>
        <v>3575</v>
      </c>
      <c r="L18" s="54">
        <f t="shared" si="1"/>
        <v>37.750791974656806</v>
      </c>
      <c r="M18" s="54"/>
      <c r="N18" s="54"/>
      <c r="O18" s="4"/>
      <c r="P18" s="4" t="s">
        <v>176</v>
      </c>
      <c r="Q18" s="4"/>
      <c r="S18" s="1"/>
      <c r="T18"/>
    </row>
    <row r="19" spans="1:22" ht="42" customHeight="1">
      <c r="A19" s="4">
        <v>10</v>
      </c>
      <c r="B19" s="4"/>
      <c r="C19" s="18">
        <v>5</v>
      </c>
      <c r="D19" s="4"/>
      <c r="E19" s="45" t="s">
        <v>74</v>
      </c>
      <c r="F19" s="46" t="s">
        <v>190</v>
      </c>
      <c r="G19" s="47">
        <v>76.7</v>
      </c>
      <c r="H19" s="10">
        <v>55</v>
      </c>
      <c r="I19" s="11" t="s">
        <v>29</v>
      </c>
      <c r="J19" s="36">
        <v>50</v>
      </c>
      <c r="K19" s="13">
        <f t="shared" si="0"/>
        <v>2750</v>
      </c>
      <c r="L19" s="54">
        <f t="shared" si="1"/>
        <v>35.853976531942635</v>
      </c>
      <c r="M19" s="54"/>
      <c r="N19" s="54"/>
      <c r="O19" s="4"/>
      <c r="P19" s="4" t="s">
        <v>191</v>
      </c>
      <c r="Q19" s="4"/>
      <c r="S19" s="1"/>
      <c r="T19"/>
    </row>
    <row r="20" spans="1:22" ht="42" customHeight="1">
      <c r="A20" s="4">
        <v>11</v>
      </c>
      <c r="B20" s="4"/>
      <c r="C20" s="18">
        <v>6</v>
      </c>
      <c r="D20" s="4"/>
      <c r="E20" s="45" t="s">
        <v>192</v>
      </c>
      <c r="F20" s="46" t="s">
        <v>193</v>
      </c>
      <c r="G20" s="47">
        <v>106.2</v>
      </c>
      <c r="H20" s="10">
        <v>55</v>
      </c>
      <c r="I20" s="11" t="s">
        <v>201</v>
      </c>
      <c r="J20" s="36">
        <v>56</v>
      </c>
      <c r="K20" s="13">
        <f t="shared" si="0"/>
        <v>3080</v>
      </c>
      <c r="L20" s="54">
        <f t="shared" si="1"/>
        <v>29.001883239171374</v>
      </c>
      <c r="M20" s="54"/>
      <c r="N20" s="54"/>
      <c r="O20" s="4"/>
      <c r="P20" s="4" t="s">
        <v>176</v>
      </c>
      <c r="Q20" s="4"/>
      <c r="S20" s="1"/>
      <c r="T20"/>
    </row>
    <row r="21" spans="1:22" ht="42" customHeight="1">
      <c r="A21" s="4">
        <v>12</v>
      </c>
      <c r="B21" s="4"/>
      <c r="C21" s="18">
        <v>7</v>
      </c>
      <c r="D21" s="4"/>
      <c r="E21" s="45" t="s">
        <v>198</v>
      </c>
      <c r="F21" s="46" t="s">
        <v>199</v>
      </c>
      <c r="G21" s="47">
        <v>68.900000000000006</v>
      </c>
      <c r="H21" s="10">
        <v>55</v>
      </c>
      <c r="I21" s="11" t="s">
        <v>200</v>
      </c>
      <c r="J21" s="36">
        <v>21</v>
      </c>
      <c r="K21" s="13">
        <f t="shared" si="0"/>
        <v>1155</v>
      </c>
      <c r="L21" s="54">
        <f t="shared" si="1"/>
        <v>16.76342525399129</v>
      </c>
      <c r="M21" s="54"/>
      <c r="N21" s="54"/>
      <c r="O21" s="4"/>
      <c r="P21" s="4" t="s">
        <v>176</v>
      </c>
      <c r="Q21" s="4"/>
      <c r="S21" s="1"/>
      <c r="T21"/>
    </row>
    <row r="22" spans="1:22" ht="42" customHeight="1">
      <c r="A22" s="4">
        <v>13</v>
      </c>
      <c r="B22" s="4"/>
      <c r="C22" s="18">
        <v>8</v>
      </c>
      <c r="D22" s="4"/>
      <c r="E22" s="45" t="s">
        <v>205</v>
      </c>
      <c r="F22" s="46" t="s">
        <v>206</v>
      </c>
      <c r="G22" s="47">
        <v>85.9</v>
      </c>
      <c r="H22" s="10">
        <v>55</v>
      </c>
      <c r="I22" s="11" t="s">
        <v>56</v>
      </c>
      <c r="J22" s="36">
        <v>18</v>
      </c>
      <c r="K22" s="13">
        <f t="shared" si="0"/>
        <v>990</v>
      </c>
      <c r="L22" s="54">
        <f t="shared" si="1"/>
        <v>11.525029103608846</v>
      </c>
      <c r="M22" s="54"/>
      <c r="N22" s="54"/>
      <c r="O22" s="4"/>
      <c r="P22" s="4" t="s">
        <v>150</v>
      </c>
      <c r="Q22" s="4"/>
      <c r="S22" s="1"/>
      <c r="T22"/>
    </row>
    <row r="23" spans="1:22" ht="42" customHeight="1">
      <c r="A23" s="4">
        <v>14</v>
      </c>
      <c r="B23" s="4"/>
      <c r="C23" s="18">
        <v>9</v>
      </c>
      <c r="D23" s="4"/>
      <c r="E23" s="45" t="s">
        <v>203</v>
      </c>
      <c r="F23" s="46">
        <v>36312</v>
      </c>
      <c r="G23" s="47">
        <v>61.8</v>
      </c>
      <c r="H23" s="10">
        <v>55</v>
      </c>
      <c r="I23" s="11" t="s">
        <v>201</v>
      </c>
      <c r="J23" s="36">
        <v>9</v>
      </c>
      <c r="K23" s="13">
        <f t="shared" si="0"/>
        <v>495</v>
      </c>
      <c r="L23" s="54">
        <f t="shared" si="1"/>
        <v>8.0097087378640772</v>
      </c>
      <c r="M23" s="54"/>
      <c r="N23" s="54"/>
      <c r="O23" s="4"/>
      <c r="P23" s="4" t="s">
        <v>150</v>
      </c>
      <c r="Q23" s="4"/>
      <c r="S23" s="1"/>
      <c r="T23"/>
    </row>
    <row r="24" spans="1:22" s="55" customFormat="1" ht="25.5" customHeight="1">
      <c r="A24" s="3"/>
      <c r="B24" s="57" t="s">
        <v>207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1"/>
      <c r="R24" s="1"/>
      <c r="S24" s="1"/>
      <c r="T24" s="1"/>
      <c r="U24" s="1"/>
    </row>
    <row r="25" spans="1:22" s="17" customFormat="1" ht="33.75" customHeight="1">
      <c r="A25" s="4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53" t="s">
        <v>12</v>
      </c>
      <c r="M25" s="53"/>
      <c r="N25" s="53"/>
      <c r="O25" s="4" t="s">
        <v>13</v>
      </c>
      <c r="P25" s="4" t="s">
        <v>14</v>
      </c>
      <c r="Q25" s="4" t="s">
        <v>13</v>
      </c>
      <c r="R25"/>
      <c r="S25" s="1"/>
      <c r="T25"/>
      <c r="U25"/>
      <c r="V25"/>
    </row>
    <row r="26" spans="1:22" s="30" customFormat="1" ht="42" customHeight="1">
      <c r="A26" s="5">
        <v>15</v>
      </c>
      <c r="B26" s="6">
        <v>48</v>
      </c>
      <c r="C26" s="18">
        <v>1</v>
      </c>
      <c r="D26" s="16"/>
      <c r="E26" s="7" t="s">
        <v>50</v>
      </c>
      <c r="F26" s="33" t="s">
        <v>227</v>
      </c>
      <c r="G26" s="9">
        <v>87.3</v>
      </c>
      <c r="H26" s="10">
        <v>55</v>
      </c>
      <c r="I26" s="11" t="s">
        <v>56</v>
      </c>
      <c r="J26" s="12">
        <v>95</v>
      </c>
      <c r="K26" s="13">
        <f t="shared" ref="K26:K33" si="2">SUM(J26*H26)</f>
        <v>5225</v>
      </c>
      <c r="L26" s="54">
        <f t="shared" ref="L26:L33" si="3">SUM(K26/G26)</f>
        <v>59.851088201603666</v>
      </c>
      <c r="M26" s="54"/>
      <c r="N26" s="54"/>
      <c r="O26" s="5"/>
      <c r="P26" s="15" t="s">
        <v>150</v>
      </c>
      <c r="Q26" s="5"/>
      <c r="S26" s="1"/>
    </row>
    <row r="27" spans="1:22" s="35" customFormat="1" ht="42" customHeight="1">
      <c r="A27" s="5">
        <v>16</v>
      </c>
      <c r="B27" s="6">
        <v>57</v>
      </c>
      <c r="C27" s="18">
        <v>2</v>
      </c>
      <c r="D27" s="16"/>
      <c r="E27" s="7" t="s">
        <v>82</v>
      </c>
      <c r="F27" s="33" t="s">
        <v>229</v>
      </c>
      <c r="G27" s="9">
        <v>89.8</v>
      </c>
      <c r="H27" s="10">
        <v>55</v>
      </c>
      <c r="I27" s="11" t="s">
        <v>230</v>
      </c>
      <c r="J27" s="12">
        <v>76</v>
      </c>
      <c r="K27" s="13">
        <f t="shared" si="2"/>
        <v>4180</v>
      </c>
      <c r="L27" s="54">
        <f t="shared" si="3"/>
        <v>46.54788418708241</v>
      </c>
      <c r="M27" s="54"/>
      <c r="N27" s="54"/>
      <c r="O27" s="5"/>
      <c r="P27" s="15" t="s">
        <v>176</v>
      </c>
      <c r="Q27" s="5"/>
      <c r="S27" s="1"/>
    </row>
    <row r="28" spans="1:22" s="30" customFormat="1" ht="42" customHeight="1">
      <c r="A28" s="5">
        <v>17</v>
      </c>
      <c r="B28" s="6">
        <v>37</v>
      </c>
      <c r="C28" s="18">
        <v>3</v>
      </c>
      <c r="D28" s="16"/>
      <c r="E28" s="7" t="s">
        <v>83</v>
      </c>
      <c r="F28" s="33" t="s">
        <v>225</v>
      </c>
      <c r="G28" s="9">
        <v>100.1</v>
      </c>
      <c r="H28" s="10">
        <v>55</v>
      </c>
      <c r="I28" s="11" t="s">
        <v>29</v>
      </c>
      <c r="J28" s="12">
        <v>83</v>
      </c>
      <c r="K28" s="13">
        <f t="shared" si="2"/>
        <v>4565</v>
      </c>
      <c r="L28" s="54">
        <f t="shared" si="3"/>
        <v>45.604395604395606</v>
      </c>
      <c r="M28" s="54"/>
      <c r="N28" s="54"/>
      <c r="O28" s="5"/>
      <c r="P28" s="15" t="s">
        <v>176</v>
      </c>
      <c r="Q28" s="5" t="s">
        <v>28</v>
      </c>
      <c r="S28" s="1"/>
    </row>
    <row r="29" spans="1:22" s="30" customFormat="1" ht="42" customHeight="1">
      <c r="A29" s="5">
        <v>18</v>
      </c>
      <c r="B29" s="6">
        <v>77</v>
      </c>
      <c r="C29" s="18">
        <v>4</v>
      </c>
      <c r="D29" s="16"/>
      <c r="E29" s="7" t="s">
        <v>108</v>
      </c>
      <c r="F29" s="33" t="s">
        <v>231</v>
      </c>
      <c r="G29" s="9">
        <v>77</v>
      </c>
      <c r="H29" s="10">
        <v>55</v>
      </c>
      <c r="I29" s="11" t="s">
        <v>20</v>
      </c>
      <c r="J29" s="12">
        <v>61</v>
      </c>
      <c r="K29" s="13">
        <f t="shared" si="2"/>
        <v>3355</v>
      </c>
      <c r="L29" s="54">
        <f t="shared" si="3"/>
        <v>43.571428571428569</v>
      </c>
      <c r="M29" s="54"/>
      <c r="N29" s="54"/>
      <c r="O29" s="5"/>
      <c r="P29" s="15" t="s">
        <v>176</v>
      </c>
      <c r="Q29" s="5"/>
      <c r="S29" s="1"/>
    </row>
    <row r="30" spans="1:22" s="30" customFormat="1" ht="42" customHeight="1">
      <c r="A30" s="5">
        <v>19</v>
      </c>
      <c r="B30" s="6">
        <v>46</v>
      </c>
      <c r="C30" s="18">
        <v>5</v>
      </c>
      <c r="D30" s="16"/>
      <c r="E30" s="7" t="s">
        <v>55</v>
      </c>
      <c r="F30" s="33" t="s">
        <v>226</v>
      </c>
      <c r="G30" s="9">
        <v>70.599999999999994</v>
      </c>
      <c r="H30" s="10">
        <v>55</v>
      </c>
      <c r="I30" s="11" t="s">
        <v>56</v>
      </c>
      <c r="J30" s="12">
        <v>54</v>
      </c>
      <c r="K30" s="13">
        <f t="shared" si="2"/>
        <v>2970</v>
      </c>
      <c r="L30" s="54">
        <f t="shared" si="3"/>
        <v>42.067988668555245</v>
      </c>
      <c r="M30" s="54"/>
      <c r="N30" s="54"/>
      <c r="O30" s="5"/>
      <c r="P30" s="15" t="s">
        <v>176</v>
      </c>
      <c r="Q30" s="5" t="s">
        <v>22</v>
      </c>
      <c r="S30" s="1"/>
    </row>
    <row r="31" spans="1:22" ht="42" customHeight="1">
      <c r="A31" s="5">
        <v>20</v>
      </c>
      <c r="B31" s="4">
        <v>5</v>
      </c>
      <c r="C31" s="18">
        <v>6</v>
      </c>
      <c r="D31" s="4"/>
      <c r="E31" s="45" t="s">
        <v>99</v>
      </c>
      <c r="F31" s="46" t="s">
        <v>233</v>
      </c>
      <c r="G31" s="47">
        <v>84.2</v>
      </c>
      <c r="H31" s="10">
        <v>55</v>
      </c>
      <c r="I31" s="48" t="s">
        <v>169</v>
      </c>
      <c r="J31" s="36">
        <v>54</v>
      </c>
      <c r="K31" s="13">
        <f t="shared" si="2"/>
        <v>2970</v>
      </c>
      <c r="L31" s="54">
        <f t="shared" si="3"/>
        <v>35.273159144893107</v>
      </c>
      <c r="M31" s="54"/>
      <c r="N31" s="54"/>
      <c r="O31" s="4"/>
      <c r="P31" s="15" t="s">
        <v>222</v>
      </c>
      <c r="Q31" s="4"/>
      <c r="S31" s="1"/>
      <c r="T31"/>
    </row>
    <row r="32" spans="1:22" s="30" customFormat="1" ht="42" customHeight="1">
      <c r="A32" s="5">
        <v>21</v>
      </c>
      <c r="B32" s="6">
        <v>75</v>
      </c>
      <c r="C32" s="18">
        <v>7</v>
      </c>
      <c r="D32" s="16"/>
      <c r="E32" s="7" t="s">
        <v>87</v>
      </c>
      <c r="F32" s="33" t="s">
        <v>228</v>
      </c>
      <c r="G32" s="9">
        <v>93.9</v>
      </c>
      <c r="H32" s="10">
        <v>55</v>
      </c>
      <c r="I32" s="11" t="s">
        <v>29</v>
      </c>
      <c r="J32" s="12">
        <v>60</v>
      </c>
      <c r="K32" s="13">
        <f t="shared" si="2"/>
        <v>3300</v>
      </c>
      <c r="L32" s="54">
        <f t="shared" si="3"/>
        <v>35.143769968051117</v>
      </c>
      <c r="M32" s="54"/>
      <c r="N32" s="54"/>
      <c r="O32" s="5"/>
      <c r="P32" s="15" t="s">
        <v>176</v>
      </c>
      <c r="Q32" s="5"/>
      <c r="S32" s="1"/>
    </row>
    <row r="33" spans="1:25" s="30" customFormat="1" ht="42" customHeight="1">
      <c r="A33" s="5">
        <v>22</v>
      </c>
      <c r="B33" s="6">
        <v>36</v>
      </c>
      <c r="C33" s="18">
        <v>8</v>
      </c>
      <c r="D33" s="16"/>
      <c r="E33" s="7" t="s">
        <v>86</v>
      </c>
      <c r="F33" s="33" t="s">
        <v>232</v>
      </c>
      <c r="G33" s="9">
        <v>102.2</v>
      </c>
      <c r="H33" s="10">
        <v>55</v>
      </c>
      <c r="I33" s="11" t="s">
        <v>29</v>
      </c>
      <c r="J33" s="12">
        <v>44</v>
      </c>
      <c r="K33" s="13">
        <f t="shared" si="2"/>
        <v>2420</v>
      </c>
      <c r="L33" s="54">
        <f t="shared" si="3"/>
        <v>23.679060665362034</v>
      </c>
      <c r="M33" s="54"/>
      <c r="N33" s="54"/>
      <c r="O33" s="5"/>
      <c r="P33" s="15" t="s">
        <v>176</v>
      </c>
      <c r="Q33" s="5"/>
      <c r="S33" s="1"/>
    </row>
    <row r="34" spans="1:25" s="55" customFormat="1" ht="25.5" customHeight="1">
      <c r="A34" s="3"/>
      <c r="B34" s="57" t="s">
        <v>208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1"/>
      <c r="R34" s="1"/>
      <c r="S34" s="1"/>
      <c r="T34" s="1"/>
      <c r="U34" s="1"/>
    </row>
    <row r="35" spans="1:25" s="17" customFormat="1" ht="33.75" customHeight="1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53" t="s">
        <v>12</v>
      </c>
      <c r="M35" s="53"/>
      <c r="N35" s="53"/>
      <c r="O35" s="4" t="s">
        <v>13</v>
      </c>
      <c r="P35" s="4" t="s">
        <v>14</v>
      </c>
      <c r="Q35" s="4" t="s">
        <v>13</v>
      </c>
      <c r="R35"/>
      <c r="S35" s="1"/>
      <c r="T35"/>
      <c r="U35"/>
      <c r="V35"/>
    </row>
    <row r="36" spans="1:25" s="30" customFormat="1" ht="42" customHeight="1">
      <c r="A36" s="5">
        <v>23</v>
      </c>
      <c r="B36" s="6"/>
      <c r="C36" s="18">
        <v>1</v>
      </c>
      <c r="D36" s="16"/>
      <c r="E36" s="7" t="s">
        <v>42</v>
      </c>
      <c r="F36" s="33" t="s">
        <v>178</v>
      </c>
      <c r="G36" s="9">
        <v>67.8</v>
      </c>
      <c r="H36" s="10">
        <v>55</v>
      </c>
      <c r="I36" s="11" t="s">
        <v>43</v>
      </c>
      <c r="J36" s="12">
        <v>102</v>
      </c>
      <c r="K36" s="13">
        <f t="shared" ref="K36:K45" si="4">SUM(J36*H36)</f>
        <v>5610</v>
      </c>
      <c r="L36" s="54">
        <f t="shared" ref="L36:L45" si="5">SUM(K36/G36)</f>
        <v>82.743362831858406</v>
      </c>
      <c r="M36" s="54"/>
      <c r="N36" s="54"/>
      <c r="O36" s="5"/>
      <c r="P36" s="15" t="s">
        <v>171</v>
      </c>
      <c r="Q36" s="5" t="s">
        <v>35</v>
      </c>
      <c r="S36" s="1"/>
    </row>
    <row r="37" spans="1:25" s="30" customFormat="1" ht="42" customHeight="1">
      <c r="A37" s="5">
        <v>24</v>
      </c>
      <c r="B37" s="6"/>
      <c r="C37" s="18">
        <v>2</v>
      </c>
      <c r="D37" s="16"/>
      <c r="E37" s="7" t="s">
        <v>62</v>
      </c>
      <c r="F37" s="33">
        <v>23055</v>
      </c>
      <c r="G37" s="9">
        <v>83.95</v>
      </c>
      <c r="H37" s="10">
        <v>55</v>
      </c>
      <c r="I37" s="11" t="s">
        <v>29</v>
      </c>
      <c r="J37" s="12">
        <v>111</v>
      </c>
      <c r="K37" s="13">
        <f t="shared" si="4"/>
        <v>6105</v>
      </c>
      <c r="L37" s="54">
        <f t="shared" si="5"/>
        <v>72.721858248957716</v>
      </c>
      <c r="M37" s="54"/>
      <c r="N37" s="54"/>
      <c r="O37" s="5"/>
      <c r="P37" s="15" t="s">
        <v>150</v>
      </c>
      <c r="Q37" s="5" t="s">
        <v>35</v>
      </c>
      <c r="S37" s="1"/>
    </row>
    <row r="38" spans="1:25" s="35" customFormat="1" ht="42" customHeight="1">
      <c r="A38" s="5">
        <v>25</v>
      </c>
      <c r="B38" s="6"/>
      <c r="C38" s="18">
        <v>3</v>
      </c>
      <c r="D38" s="16"/>
      <c r="E38" s="7" t="s">
        <v>92</v>
      </c>
      <c r="F38" s="8" t="s">
        <v>182</v>
      </c>
      <c r="G38" s="9">
        <v>83</v>
      </c>
      <c r="H38" s="10">
        <v>55</v>
      </c>
      <c r="I38" s="11" t="s">
        <v>29</v>
      </c>
      <c r="J38" s="12">
        <v>108</v>
      </c>
      <c r="K38" s="13">
        <f t="shared" si="4"/>
        <v>5940</v>
      </c>
      <c r="L38" s="54">
        <f t="shared" si="5"/>
        <v>71.566265060240966</v>
      </c>
      <c r="M38" s="54"/>
      <c r="N38" s="54"/>
      <c r="O38" s="5"/>
      <c r="P38" s="15" t="s">
        <v>176</v>
      </c>
      <c r="Q38" s="5"/>
      <c r="S38" s="1"/>
    </row>
    <row r="39" spans="1:25" s="35" customFormat="1" ht="42" customHeight="1">
      <c r="A39" s="5">
        <v>26</v>
      </c>
      <c r="B39" s="6"/>
      <c r="C39" s="18">
        <v>4</v>
      </c>
      <c r="D39" s="50" t="s">
        <v>181</v>
      </c>
      <c r="E39" s="7" t="s">
        <v>60</v>
      </c>
      <c r="F39" s="8" t="s">
        <v>179</v>
      </c>
      <c r="G39" s="9">
        <v>88.1</v>
      </c>
      <c r="H39" s="10">
        <v>55</v>
      </c>
      <c r="I39" s="11" t="s">
        <v>180</v>
      </c>
      <c r="J39" s="12">
        <v>107</v>
      </c>
      <c r="K39" s="13">
        <f t="shared" si="4"/>
        <v>5885</v>
      </c>
      <c r="L39" s="54">
        <f t="shared" si="5"/>
        <v>66.799091940976169</v>
      </c>
      <c r="M39" s="54"/>
      <c r="N39" s="54"/>
      <c r="O39" s="5"/>
      <c r="P39" s="15" t="s">
        <v>150</v>
      </c>
      <c r="Q39" s="5"/>
      <c r="S39" s="1"/>
    </row>
    <row r="40" spans="1:25" s="30" customFormat="1" ht="42" customHeight="1">
      <c r="A40" s="5">
        <v>27</v>
      </c>
      <c r="B40" s="6"/>
      <c r="C40" s="18">
        <v>5</v>
      </c>
      <c r="D40" s="16"/>
      <c r="E40" s="7" t="s">
        <v>101</v>
      </c>
      <c r="F40" s="8" t="s">
        <v>177</v>
      </c>
      <c r="G40" s="9">
        <v>85.9</v>
      </c>
      <c r="H40" s="10">
        <v>55</v>
      </c>
      <c r="I40" s="11" t="s">
        <v>29</v>
      </c>
      <c r="J40" s="12">
        <v>81</v>
      </c>
      <c r="K40" s="13">
        <f t="shared" si="4"/>
        <v>4455</v>
      </c>
      <c r="L40" s="54">
        <f t="shared" si="5"/>
        <v>51.862630966239813</v>
      </c>
      <c r="M40" s="54"/>
      <c r="N40" s="54"/>
      <c r="O40" s="5"/>
      <c r="P40" s="15" t="s">
        <v>176</v>
      </c>
      <c r="Q40" s="5"/>
      <c r="S40" s="1"/>
    </row>
    <row r="41" spans="1:25" s="30" customFormat="1" ht="42" customHeight="1">
      <c r="A41" s="5">
        <v>28</v>
      </c>
      <c r="B41" s="6"/>
      <c r="C41" s="18">
        <v>6</v>
      </c>
      <c r="D41" s="16"/>
      <c r="E41" s="7" t="s">
        <v>88</v>
      </c>
      <c r="F41" s="33" t="s">
        <v>183</v>
      </c>
      <c r="G41" s="9">
        <v>87.7</v>
      </c>
      <c r="H41" s="10">
        <v>55</v>
      </c>
      <c r="I41" s="11" t="s">
        <v>29</v>
      </c>
      <c r="J41" s="12">
        <v>81</v>
      </c>
      <c r="K41" s="13">
        <f t="shared" si="4"/>
        <v>4455</v>
      </c>
      <c r="L41" s="54">
        <f t="shared" si="5"/>
        <v>50.798175598631694</v>
      </c>
      <c r="M41" s="54"/>
      <c r="N41" s="54"/>
      <c r="O41" s="5"/>
      <c r="P41" s="15" t="s">
        <v>165</v>
      </c>
      <c r="Q41" s="5"/>
      <c r="S41" s="1"/>
    </row>
    <row r="42" spans="1:25" s="30" customFormat="1" ht="42" customHeight="1">
      <c r="A42" s="5">
        <v>29</v>
      </c>
      <c r="B42" s="6"/>
      <c r="C42" s="18">
        <v>7</v>
      </c>
      <c r="D42" s="16"/>
      <c r="E42" s="7" t="s">
        <v>146</v>
      </c>
      <c r="F42" s="33" t="s">
        <v>184</v>
      </c>
      <c r="G42" s="9">
        <v>92.2</v>
      </c>
      <c r="H42" s="10">
        <v>55</v>
      </c>
      <c r="I42" s="11" t="s">
        <v>185</v>
      </c>
      <c r="J42" s="12">
        <v>82</v>
      </c>
      <c r="K42" s="13">
        <f t="shared" si="4"/>
        <v>4510</v>
      </c>
      <c r="L42" s="54">
        <f t="shared" si="5"/>
        <v>48.915401301518436</v>
      </c>
      <c r="M42" s="54"/>
      <c r="N42" s="54"/>
      <c r="O42" s="5"/>
      <c r="P42" s="15" t="s">
        <v>150</v>
      </c>
      <c r="Q42" s="44"/>
      <c r="S42" s="1"/>
    </row>
    <row r="43" spans="1:25" s="30" customFormat="1" ht="42" customHeight="1">
      <c r="A43" s="5">
        <v>30</v>
      </c>
      <c r="B43" s="6"/>
      <c r="C43" s="18">
        <v>8</v>
      </c>
      <c r="D43" s="16"/>
      <c r="E43" s="7" t="s">
        <v>115</v>
      </c>
      <c r="F43" s="33" t="s">
        <v>175</v>
      </c>
      <c r="G43" s="9">
        <v>92.7</v>
      </c>
      <c r="H43" s="10">
        <v>55</v>
      </c>
      <c r="I43" s="11" t="s">
        <v>161</v>
      </c>
      <c r="J43" s="12">
        <v>77</v>
      </c>
      <c r="K43" s="13">
        <f t="shared" si="4"/>
        <v>4235</v>
      </c>
      <c r="L43" s="54">
        <f t="shared" si="5"/>
        <v>45.685005393743253</v>
      </c>
      <c r="M43" s="54"/>
      <c r="N43" s="54"/>
      <c r="O43" s="5"/>
      <c r="P43" s="15" t="s">
        <v>176</v>
      </c>
      <c r="Q43" s="5"/>
      <c r="S43" s="1"/>
    </row>
    <row r="44" spans="1:25" s="30" customFormat="1" ht="42" customHeight="1">
      <c r="A44" s="5">
        <v>31</v>
      </c>
      <c r="B44" s="6"/>
      <c r="C44" s="18">
        <v>9</v>
      </c>
      <c r="D44" s="16"/>
      <c r="E44" s="7" t="s">
        <v>58</v>
      </c>
      <c r="F44" s="33" t="s">
        <v>186</v>
      </c>
      <c r="G44" s="9">
        <v>95.55</v>
      </c>
      <c r="H44" s="10">
        <v>55</v>
      </c>
      <c r="I44" s="11" t="s">
        <v>187</v>
      </c>
      <c r="J44" s="12">
        <v>58</v>
      </c>
      <c r="K44" s="13">
        <f t="shared" si="4"/>
        <v>3190</v>
      </c>
      <c r="L44" s="54">
        <f t="shared" si="5"/>
        <v>33.385661957090527</v>
      </c>
      <c r="M44" s="54"/>
      <c r="N44" s="54"/>
      <c r="O44" s="5"/>
      <c r="P44" s="15" t="s">
        <v>150</v>
      </c>
      <c r="Q44" s="5"/>
      <c r="S44" s="1"/>
    </row>
    <row r="45" spans="1:25" s="30" customFormat="1" ht="42" customHeight="1">
      <c r="A45" s="5">
        <v>32</v>
      </c>
      <c r="B45" s="6"/>
      <c r="C45" s="18">
        <v>10</v>
      </c>
      <c r="D45" s="16"/>
      <c r="E45" s="7" t="s">
        <v>91</v>
      </c>
      <c r="F45" s="8" t="s">
        <v>188</v>
      </c>
      <c r="G45" s="9">
        <v>83.2</v>
      </c>
      <c r="H45" s="10">
        <v>55</v>
      </c>
      <c r="I45" s="11" t="s">
        <v>189</v>
      </c>
      <c r="J45" s="12">
        <v>44</v>
      </c>
      <c r="K45" s="13">
        <f t="shared" si="4"/>
        <v>2420</v>
      </c>
      <c r="L45" s="54">
        <f t="shared" si="5"/>
        <v>29.08653846153846</v>
      </c>
      <c r="M45" s="54"/>
      <c r="N45" s="54"/>
      <c r="O45" s="5"/>
      <c r="P45" s="15" t="s">
        <v>176</v>
      </c>
      <c r="Q45" s="5"/>
      <c r="S45" s="1"/>
    </row>
    <row r="46" spans="1:25" s="55" customFormat="1" ht="25.5" customHeight="1">
      <c r="A46" s="3"/>
      <c r="B46" s="57" t="s">
        <v>37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1"/>
      <c r="R46" s="1"/>
      <c r="S46" s="1"/>
      <c r="T46" s="1"/>
      <c r="U46" s="1"/>
      <c r="V46" s="56"/>
      <c r="W46" s="56"/>
      <c r="X46" s="56"/>
      <c r="Y46" s="56"/>
    </row>
    <row r="47" spans="1:25" s="30" customFormat="1" ht="42" customHeight="1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/>
      <c r="N47" s="4"/>
      <c r="O47" s="4" t="s">
        <v>13</v>
      </c>
      <c r="P47" s="19" t="s">
        <v>14</v>
      </c>
      <c r="Q47" s="4" t="s">
        <v>13</v>
      </c>
      <c r="R47" s="20"/>
      <c r="S47" s="20"/>
      <c r="T47" s="20"/>
      <c r="U47" s="20"/>
      <c r="V47" s="20"/>
      <c r="W47" s="20"/>
    </row>
    <row r="48" spans="1:25" s="30" customFormat="1" ht="42" customHeight="1">
      <c r="A48" s="5">
        <v>33</v>
      </c>
      <c r="B48" s="6"/>
      <c r="C48" s="18">
        <v>1</v>
      </c>
      <c r="D48" s="16"/>
      <c r="E48" s="7" t="s">
        <v>144</v>
      </c>
      <c r="F48" s="33" t="s">
        <v>211</v>
      </c>
      <c r="G48" s="9">
        <v>86.1</v>
      </c>
      <c r="H48" s="10">
        <v>75</v>
      </c>
      <c r="I48" s="49" t="s">
        <v>15</v>
      </c>
      <c r="J48" s="12">
        <v>61</v>
      </c>
      <c r="K48" s="13">
        <f t="shared" ref="K48:K56" si="6">SUM(J48*H48)</f>
        <v>4575</v>
      </c>
      <c r="L48" s="14">
        <f t="shared" ref="L48:L56" si="7">SUM(K48/G48)</f>
        <v>53.135888501742166</v>
      </c>
      <c r="M48" s="14"/>
      <c r="N48" s="14"/>
      <c r="O48" s="5"/>
      <c r="P48" s="15" t="s">
        <v>212</v>
      </c>
      <c r="Q48" s="44"/>
      <c r="S48" s="1"/>
    </row>
    <row r="49" spans="1:25" s="30" customFormat="1" ht="42" customHeight="1">
      <c r="A49" s="5">
        <v>34</v>
      </c>
      <c r="B49" s="6"/>
      <c r="C49" s="18">
        <v>2</v>
      </c>
      <c r="D49" s="50" t="s">
        <v>223</v>
      </c>
      <c r="E49" s="7" t="s">
        <v>53</v>
      </c>
      <c r="F49" s="33" t="s">
        <v>221</v>
      </c>
      <c r="G49" s="9">
        <v>96.8</v>
      </c>
      <c r="H49" s="10">
        <v>75</v>
      </c>
      <c r="I49" s="11" t="s">
        <v>105</v>
      </c>
      <c r="J49" s="12">
        <v>65</v>
      </c>
      <c r="K49" s="13">
        <f t="shared" si="6"/>
        <v>4875</v>
      </c>
      <c r="L49" s="14">
        <f t="shared" si="7"/>
        <v>50.361570247933884</v>
      </c>
      <c r="M49" s="14"/>
      <c r="N49" s="14"/>
      <c r="O49" s="5"/>
      <c r="P49" s="15" t="s">
        <v>222</v>
      </c>
      <c r="Q49" s="5"/>
      <c r="S49" s="1"/>
    </row>
    <row r="50" spans="1:25" s="30" customFormat="1" ht="42" customHeight="1">
      <c r="A50" s="5">
        <v>35</v>
      </c>
      <c r="B50" s="6"/>
      <c r="C50" s="18">
        <v>3</v>
      </c>
      <c r="D50" s="16"/>
      <c r="E50" s="7" t="s">
        <v>52</v>
      </c>
      <c r="F50" s="33" t="s">
        <v>217</v>
      </c>
      <c r="G50" s="9">
        <v>95.1</v>
      </c>
      <c r="H50" s="10">
        <v>75</v>
      </c>
      <c r="I50" s="11" t="s">
        <v>63</v>
      </c>
      <c r="J50" s="12">
        <v>63</v>
      </c>
      <c r="K50" s="13">
        <f t="shared" si="6"/>
        <v>4725</v>
      </c>
      <c r="L50" s="14">
        <f t="shared" si="7"/>
        <v>49.684542586750794</v>
      </c>
      <c r="M50" s="14"/>
      <c r="N50" s="14"/>
      <c r="O50" s="5"/>
      <c r="P50" s="15" t="s">
        <v>218</v>
      </c>
      <c r="Q50" s="5"/>
      <c r="S50" s="1"/>
    </row>
    <row r="51" spans="1:25" s="35" customFormat="1" ht="42" customHeight="1">
      <c r="A51" s="5">
        <v>36</v>
      </c>
      <c r="B51" s="6"/>
      <c r="C51" s="18">
        <v>4</v>
      </c>
      <c r="D51" s="50" t="s">
        <v>181</v>
      </c>
      <c r="E51" s="7" t="s">
        <v>60</v>
      </c>
      <c r="F51" s="8" t="s">
        <v>179</v>
      </c>
      <c r="G51" s="9">
        <v>88.1</v>
      </c>
      <c r="H51" s="10">
        <v>75</v>
      </c>
      <c r="I51" s="11" t="s">
        <v>180</v>
      </c>
      <c r="J51" s="12">
        <v>56</v>
      </c>
      <c r="K51" s="13">
        <f t="shared" si="6"/>
        <v>4200</v>
      </c>
      <c r="L51" s="54">
        <f t="shared" si="7"/>
        <v>47.673098751418848</v>
      </c>
      <c r="M51" s="54"/>
      <c r="N51" s="54"/>
      <c r="O51" s="5"/>
      <c r="P51" s="15" t="s">
        <v>150</v>
      </c>
      <c r="Q51" s="5"/>
      <c r="S51" s="1"/>
    </row>
    <row r="52" spans="1:25" s="30" customFormat="1" ht="42" customHeight="1">
      <c r="A52" s="5">
        <v>37</v>
      </c>
      <c r="B52" s="6"/>
      <c r="C52" s="18">
        <v>5</v>
      </c>
      <c r="D52" s="16"/>
      <c r="E52" s="7" t="s">
        <v>112</v>
      </c>
      <c r="F52" s="33" t="s">
        <v>210</v>
      </c>
      <c r="G52" s="9">
        <v>85.4</v>
      </c>
      <c r="H52" s="10">
        <v>75</v>
      </c>
      <c r="I52" s="11" t="s">
        <v>209</v>
      </c>
      <c r="J52" s="12">
        <v>52</v>
      </c>
      <c r="K52" s="13">
        <f t="shared" si="6"/>
        <v>3900</v>
      </c>
      <c r="L52" s="14">
        <f t="shared" si="7"/>
        <v>45.667447306791566</v>
      </c>
      <c r="M52" s="14"/>
      <c r="N52" s="14"/>
      <c r="O52" s="5"/>
      <c r="P52" s="15" t="s">
        <v>176</v>
      </c>
      <c r="Q52" s="5"/>
      <c r="S52" s="1"/>
    </row>
    <row r="53" spans="1:25" s="30" customFormat="1" ht="42" customHeight="1">
      <c r="A53" s="5">
        <v>38</v>
      </c>
      <c r="B53" s="6"/>
      <c r="C53" s="18">
        <v>6</v>
      </c>
      <c r="D53" s="16"/>
      <c r="E53" s="7" t="s">
        <v>117</v>
      </c>
      <c r="F53" s="33" t="s">
        <v>213</v>
      </c>
      <c r="G53" s="9">
        <v>109</v>
      </c>
      <c r="H53" s="10">
        <v>75</v>
      </c>
      <c r="I53" s="11" t="s">
        <v>29</v>
      </c>
      <c r="J53" s="12">
        <v>64</v>
      </c>
      <c r="K53" s="13">
        <f t="shared" si="6"/>
        <v>4800</v>
      </c>
      <c r="L53" s="14">
        <f t="shared" si="7"/>
        <v>44.036697247706421</v>
      </c>
      <c r="M53" s="14"/>
      <c r="N53" s="14"/>
      <c r="O53" s="5"/>
      <c r="P53" s="15" t="s">
        <v>165</v>
      </c>
      <c r="Q53" s="5"/>
      <c r="S53" s="1"/>
    </row>
    <row r="54" spans="1:25" s="30" customFormat="1" ht="42" customHeight="1">
      <c r="A54" s="5">
        <v>39</v>
      </c>
      <c r="B54" s="6"/>
      <c r="C54" s="18">
        <v>7</v>
      </c>
      <c r="D54" s="16"/>
      <c r="E54" s="7" t="s">
        <v>214</v>
      </c>
      <c r="F54" s="33" t="s">
        <v>215</v>
      </c>
      <c r="G54" s="9">
        <v>100.8</v>
      </c>
      <c r="H54" s="10">
        <v>75</v>
      </c>
      <c r="I54" s="11" t="s">
        <v>216</v>
      </c>
      <c r="J54" s="12">
        <v>46</v>
      </c>
      <c r="K54" s="13">
        <f t="shared" si="6"/>
        <v>3450</v>
      </c>
      <c r="L54" s="14">
        <f t="shared" si="7"/>
        <v>34.226190476190474</v>
      </c>
      <c r="M54" s="14"/>
      <c r="N54" s="14"/>
      <c r="O54" s="5"/>
      <c r="P54" s="15" t="s">
        <v>176</v>
      </c>
      <c r="Q54" s="5"/>
      <c r="S54" s="1"/>
    </row>
    <row r="55" spans="1:25" s="30" customFormat="1" ht="42" customHeight="1">
      <c r="A55" s="5">
        <v>40</v>
      </c>
      <c r="B55" s="6"/>
      <c r="C55" s="18">
        <v>8</v>
      </c>
      <c r="D55" s="16"/>
      <c r="E55" s="7" t="s">
        <v>122</v>
      </c>
      <c r="F55" s="33" t="s">
        <v>219</v>
      </c>
      <c r="G55" s="9">
        <v>85</v>
      </c>
      <c r="H55" s="10">
        <v>75</v>
      </c>
      <c r="I55" s="11" t="s">
        <v>20</v>
      </c>
      <c r="J55" s="12">
        <v>38</v>
      </c>
      <c r="K55" s="13">
        <f t="shared" si="6"/>
        <v>2850</v>
      </c>
      <c r="L55" s="14">
        <f t="shared" si="7"/>
        <v>33.529411764705884</v>
      </c>
      <c r="M55" s="14"/>
      <c r="N55" s="14"/>
      <c r="O55" s="5"/>
      <c r="P55" s="15" t="s">
        <v>220</v>
      </c>
      <c r="Q55" s="5"/>
      <c r="S55" s="1"/>
    </row>
    <row r="56" spans="1:25" s="30" customFormat="1" ht="42" customHeight="1">
      <c r="A56" s="5">
        <v>41</v>
      </c>
      <c r="B56" s="6"/>
      <c r="C56" s="18">
        <v>9</v>
      </c>
      <c r="D56" s="16"/>
      <c r="E56" s="7" t="s">
        <v>128</v>
      </c>
      <c r="F56" s="8" t="s">
        <v>224</v>
      </c>
      <c r="G56" s="9">
        <v>109.2</v>
      </c>
      <c r="H56" s="10">
        <v>75</v>
      </c>
      <c r="I56" s="11" t="s">
        <v>29</v>
      </c>
      <c r="J56" s="12">
        <v>32</v>
      </c>
      <c r="K56" s="13">
        <f t="shared" si="6"/>
        <v>2400</v>
      </c>
      <c r="L56" s="14">
        <f t="shared" si="7"/>
        <v>21.978021978021978</v>
      </c>
      <c r="M56" s="14"/>
      <c r="N56" s="14"/>
      <c r="O56" s="5"/>
      <c r="P56" s="15" t="s">
        <v>176</v>
      </c>
      <c r="Q56" s="5" t="s">
        <v>28</v>
      </c>
      <c r="S56" s="1"/>
    </row>
    <row r="57" spans="1:25" s="55" customFormat="1" ht="25.5" customHeight="1">
      <c r="A57" s="3"/>
      <c r="B57" s="57" t="s">
        <v>38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</row>
    <row r="58" spans="1:25" ht="42" customHeight="1">
      <c r="A58" s="4" t="s">
        <v>1</v>
      </c>
      <c r="B58" s="4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4" t="s">
        <v>9</v>
      </c>
      <c r="J58" s="4" t="s">
        <v>10</v>
      </c>
      <c r="K58" s="4" t="s">
        <v>11</v>
      </c>
      <c r="L58" s="4" t="s">
        <v>12</v>
      </c>
      <c r="M58" s="4"/>
      <c r="N58" s="4"/>
      <c r="O58" s="4" t="s">
        <v>13</v>
      </c>
      <c r="P58" s="4" t="s">
        <v>14</v>
      </c>
      <c r="Q58" s="4" t="s">
        <v>13</v>
      </c>
      <c r="S58"/>
      <c r="T58"/>
    </row>
    <row r="59" spans="1:25" s="30" customFormat="1" ht="42" customHeight="1">
      <c r="A59" s="5">
        <v>42</v>
      </c>
      <c r="B59" s="6">
        <v>11</v>
      </c>
      <c r="C59" s="18">
        <v>1</v>
      </c>
      <c r="D59" s="16"/>
      <c r="E59" s="7" t="s">
        <v>47</v>
      </c>
      <c r="F59" s="33" t="s">
        <v>245</v>
      </c>
      <c r="G59" s="9">
        <v>91.5</v>
      </c>
      <c r="H59" s="10">
        <v>100</v>
      </c>
      <c r="I59" s="11" t="s">
        <v>238</v>
      </c>
      <c r="J59" s="12">
        <v>35</v>
      </c>
      <c r="K59" s="13">
        <f>SUM(J59*H59)</f>
        <v>3500</v>
      </c>
      <c r="L59" s="14">
        <f>K59/G59</f>
        <v>38.251366120218577</v>
      </c>
      <c r="M59" s="14"/>
      <c r="N59" s="14"/>
      <c r="O59" s="5"/>
      <c r="P59" s="15" t="s">
        <v>246</v>
      </c>
      <c r="Q59" s="5"/>
      <c r="S59" s="1"/>
    </row>
    <row r="60" spans="1:25" s="30" customFormat="1" ht="42" customHeight="1">
      <c r="A60" s="5">
        <v>43</v>
      </c>
      <c r="B60" s="6">
        <v>16</v>
      </c>
      <c r="C60" s="18">
        <v>2</v>
      </c>
      <c r="D60" s="16"/>
      <c r="E60" s="7" t="s">
        <v>130</v>
      </c>
      <c r="F60" s="33" t="s">
        <v>247</v>
      </c>
      <c r="G60" s="9">
        <v>106.4</v>
      </c>
      <c r="H60" s="10">
        <v>100</v>
      </c>
      <c r="I60" s="11" t="s">
        <v>29</v>
      </c>
      <c r="J60" s="12">
        <v>27</v>
      </c>
      <c r="K60" s="13">
        <f>SUM(J60*H60)</f>
        <v>2700</v>
      </c>
      <c r="L60" s="14">
        <f>SUM(K60/G60)</f>
        <v>25.375939849624057</v>
      </c>
      <c r="M60" s="14"/>
      <c r="N60" s="14"/>
      <c r="O60" s="5"/>
      <c r="P60" s="15" t="s">
        <v>176</v>
      </c>
      <c r="Q60" s="5"/>
      <c r="S60" s="1"/>
    </row>
    <row r="61" spans="1:25" s="30" customFormat="1" ht="42" customHeight="1">
      <c r="A61" s="5">
        <v>44</v>
      </c>
      <c r="B61" s="6">
        <v>85</v>
      </c>
      <c r="C61" s="18">
        <v>3</v>
      </c>
      <c r="D61" s="16"/>
      <c r="E61" s="7" t="s">
        <v>117</v>
      </c>
      <c r="F61" s="33" t="s">
        <v>213</v>
      </c>
      <c r="G61" s="9">
        <v>109</v>
      </c>
      <c r="H61" s="10">
        <v>100</v>
      </c>
      <c r="I61" s="11" t="s">
        <v>161</v>
      </c>
      <c r="J61" s="12">
        <v>20</v>
      </c>
      <c r="K61" s="13">
        <f>SUM(J61*H61)</f>
        <v>2000</v>
      </c>
      <c r="L61" s="14">
        <f>SUM(K61/G61)</f>
        <v>18.348623853211009</v>
      </c>
      <c r="M61" s="14"/>
      <c r="N61" s="14"/>
      <c r="O61" s="5"/>
      <c r="P61" s="15" t="s">
        <v>165</v>
      </c>
      <c r="Q61" s="5" t="s">
        <v>21</v>
      </c>
      <c r="S61" s="1"/>
    </row>
    <row r="62" spans="1:25" s="30" customFormat="1" ht="42" customHeight="1">
      <c r="A62" s="5">
        <v>45</v>
      </c>
      <c r="B62" s="6">
        <v>88</v>
      </c>
      <c r="C62" s="18">
        <v>4</v>
      </c>
      <c r="D62" s="16"/>
      <c r="E62" s="7" t="s">
        <v>133</v>
      </c>
      <c r="F62" s="33" t="s">
        <v>248</v>
      </c>
      <c r="G62" s="9">
        <v>95.4</v>
      </c>
      <c r="H62" s="10">
        <v>100</v>
      </c>
      <c r="I62" s="11" t="s">
        <v>29</v>
      </c>
      <c r="J62" s="12">
        <v>14</v>
      </c>
      <c r="K62" s="13">
        <f>SUM(J62*H62)</f>
        <v>1400</v>
      </c>
      <c r="L62" s="14">
        <f>SUM(K62/G62)</f>
        <v>14.675052410901467</v>
      </c>
      <c r="M62" s="14"/>
      <c r="N62" s="14"/>
      <c r="O62" s="5"/>
      <c r="P62" s="15" t="s">
        <v>176</v>
      </c>
      <c r="Q62" s="5"/>
      <c r="S62" s="1"/>
    </row>
    <row r="63" spans="1:25" s="55" customFormat="1" ht="25.5" customHeight="1">
      <c r="A63" s="3"/>
      <c r="B63" s="57" t="s">
        <v>39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1"/>
      <c r="R63" s="1"/>
      <c r="S63" s="1"/>
      <c r="T63" s="1"/>
      <c r="U63" s="1"/>
      <c r="V63" s="30"/>
      <c r="W63" s="30"/>
      <c r="X63" s="30"/>
      <c r="Y63" s="30"/>
    </row>
    <row r="64" spans="1:25" ht="42" customHeight="1">
      <c r="A64" s="4" t="s">
        <v>1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4" t="s">
        <v>11</v>
      </c>
      <c r="L64" s="4" t="s">
        <v>12</v>
      </c>
      <c r="M64" s="4"/>
      <c r="N64" s="4"/>
      <c r="O64" s="4" t="s">
        <v>13</v>
      </c>
      <c r="P64" s="4" t="s">
        <v>14</v>
      </c>
      <c r="Q64" s="4" t="s">
        <v>13</v>
      </c>
      <c r="R64" s="21"/>
      <c r="S64" s="21"/>
      <c r="T64" s="22"/>
      <c r="U64" s="21"/>
    </row>
    <row r="65" spans="1:25" s="30" customFormat="1" ht="42" customHeight="1">
      <c r="A65" s="5">
        <v>46</v>
      </c>
      <c r="B65" s="6">
        <v>39</v>
      </c>
      <c r="C65" s="18">
        <v>1</v>
      </c>
      <c r="D65" s="16"/>
      <c r="E65" s="7" t="s">
        <v>239</v>
      </c>
      <c r="F65" s="33" t="s">
        <v>240</v>
      </c>
      <c r="G65" s="9">
        <v>104.8</v>
      </c>
      <c r="H65" s="10">
        <v>125</v>
      </c>
      <c r="I65" s="11" t="s">
        <v>241</v>
      </c>
      <c r="J65" s="12">
        <v>29</v>
      </c>
      <c r="K65" s="13">
        <f>SUM(J65*H65)</f>
        <v>3625</v>
      </c>
      <c r="L65" s="14">
        <f>SUM(K65/G65)</f>
        <v>34.589694656488554</v>
      </c>
      <c r="M65" s="14"/>
      <c r="N65" s="14"/>
      <c r="O65" s="5"/>
      <c r="P65" s="15" t="s">
        <v>176</v>
      </c>
      <c r="Q65" s="5" t="s">
        <v>35</v>
      </c>
      <c r="S65" s="1"/>
    </row>
    <row r="66" spans="1:25" s="30" customFormat="1" ht="42" customHeight="1">
      <c r="A66" s="5">
        <v>47</v>
      </c>
      <c r="B66" s="6"/>
      <c r="C66" s="18">
        <v>2</v>
      </c>
      <c r="D66" s="16"/>
      <c r="E66" s="7" t="s">
        <v>242</v>
      </c>
      <c r="F66" s="33" t="s">
        <v>243</v>
      </c>
      <c r="G66" s="9">
        <v>123.1</v>
      </c>
      <c r="H66" s="10">
        <v>125</v>
      </c>
      <c r="I66" s="11" t="s">
        <v>244</v>
      </c>
      <c r="J66" s="12">
        <v>22</v>
      </c>
      <c r="K66" s="13">
        <f>SUM(J66*H66)</f>
        <v>2750</v>
      </c>
      <c r="L66" s="14">
        <f>SUM(K66/G66)</f>
        <v>22.339561332250206</v>
      </c>
      <c r="M66" s="14"/>
      <c r="N66" s="14"/>
      <c r="O66" s="5"/>
      <c r="P66" s="15" t="s">
        <v>150</v>
      </c>
      <c r="Q66" s="5" t="s">
        <v>35</v>
      </c>
      <c r="S66" s="1"/>
    </row>
    <row r="67" spans="1:25" s="30" customFormat="1" ht="42" customHeight="1">
      <c r="A67" s="5">
        <v>48</v>
      </c>
      <c r="B67" s="6">
        <v>1</v>
      </c>
      <c r="C67" s="18">
        <v>3</v>
      </c>
      <c r="D67" s="16"/>
      <c r="E67" s="7" t="s">
        <v>49</v>
      </c>
      <c r="F67" s="33" t="s">
        <v>237</v>
      </c>
      <c r="G67" s="9">
        <v>114.3</v>
      </c>
      <c r="H67" s="10">
        <v>125</v>
      </c>
      <c r="I67" s="11" t="s">
        <v>238</v>
      </c>
      <c r="J67" s="12">
        <v>18</v>
      </c>
      <c r="K67" s="13">
        <f>SUM(J67*H67)</f>
        <v>2250</v>
      </c>
      <c r="L67" s="14">
        <f>SUM(K67/G67)</f>
        <v>19.685039370078741</v>
      </c>
      <c r="M67" s="14"/>
      <c r="N67" s="14"/>
      <c r="O67" s="5"/>
      <c r="P67" s="15" t="s">
        <v>176</v>
      </c>
      <c r="Q67" s="5" t="s">
        <v>22</v>
      </c>
      <c r="S67" s="1"/>
    </row>
    <row r="68" spans="1:25" s="30" customFormat="1" ht="42" customHeight="1">
      <c r="A68" s="5">
        <v>49</v>
      </c>
      <c r="B68" s="6">
        <v>42</v>
      </c>
      <c r="C68" s="18"/>
      <c r="D68" s="16"/>
      <c r="E68" s="7" t="s">
        <v>234</v>
      </c>
      <c r="F68" s="33" t="s">
        <v>235</v>
      </c>
      <c r="G68" s="9">
        <v>76.8</v>
      </c>
      <c r="H68" s="10">
        <v>125</v>
      </c>
      <c r="I68" s="11" t="s">
        <v>41</v>
      </c>
      <c r="J68" s="12" t="s">
        <v>236</v>
      </c>
      <c r="K68" s="13">
        <v>0</v>
      </c>
      <c r="L68" s="14">
        <f>SUM(K68/G68)</f>
        <v>0</v>
      </c>
      <c r="M68" s="14"/>
      <c r="N68" s="14"/>
      <c r="O68" s="5"/>
      <c r="P68" s="15" t="s">
        <v>150</v>
      </c>
      <c r="Q68" s="5" t="s">
        <v>22</v>
      </c>
      <c r="S68" s="1"/>
    </row>
    <row r="69" spans="1:25" s="55" customFormat="1" ht="25.5" customHeight="1">
      <c r="A69" s="3"/>
      <c r="B69" s="57" t="s">
        <v>40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1"/>
      <c r="Q69" s="1"/>
      <c r="R69" s="1"/>
      <c r="S69" s="1"/>
      <c r="T69" s="1"/>
      <c r="U69" s="1"/>
      <c r="V69" s="30"/>
      <c r="W69" s="30"/>
      <c r="X69" s="30"/>
      <c r="Y69" s="30"/>
    </row>
    <row r="70" spans="1:25" ht="42" customHeight="1">
      <c r="A70" s="4" t="s">
        <v>1</v>
      </c>
      <c r="B70" s="4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/>
      <c r="N70" s="4"/>
      <c r="O70" s="4" t="s">
        <v>13</v>
      </c>
      <c r="P70" s="4" t="s">
        <v>14</v>
      </c>
      <c r="Q70" s="4" t="s">
        <v>13</v>
      </c>
      <c r="R70" s="21"/>
      <c r="S70" s="21"/>
      <c r="T70" s="22"/>
      <c r="U70" s="21"/>
    </row>
    <row r="71" spans="1:25" s="30" customFormat="1" ht="42" customHeight="1">
      <c r="A71" s="5">
        <v>50</v>
      </c>
      <c r="B71" s="6"/>
      <c r="C71" s="18">
        <v>1</v>
      </c>
      <c r="D71" s="16"/>
      <c r="E71" s="7" t="s">
        <v>47</v>
      </c>
      <c r="F71" s="33" t="s">
        <v>245</v>
      </c>
      <c r="G71" s="9">
        <v>91.5</v>
      </c>
      <c r="H71" s="10">
        <v>150</v>
      </c>
      <c r="I71" s="11" t="s">
        <v>238</v>
      </c>
      <c r="J71" s="12">
        <v>11</v>
      </c>
      <c r="K71" s="13">
        <f>SUM(J71*H71)</f>
        <v>1650</v>
      </c>
      <c r="L71" s="14">
        <f>K71/G71</f>
        <v>18.032786885245901</v>
      </c>
      <c r="M71" s="14"/>
      <c r="N71" s="14"/>
      <c r="O71" s="5"/>
      <c r="P71" s="15" t="s">
        <v>246</v>
      </c>
      <c r="Q71" s="5"/>
      <c r="S71" s="1"/>
    </row>
    <row r="72" spans="1:25" s="30" customFormat="1" ht="42" customHeight="1">
      <c r="A72" s="5">
        <v>51</v>
      </c>
      <c r="B72" s="6">
        <v>24</v>
      </c>
      <c r="C72" s="18">
        <v>2</v>
      </c>
      <c r="D72" s="16"/>
      <c r="E72" s="7" t="s">
        <v>145</v>
      </c>
      <c r="F72" s="33" t="s">
        <v>250</v>
      </c>
      <c r="G72" s="9">
        <v>104.3</v>
      </c>
      <c r="H72" s="10">
        <v>150</v>
      </c>
      <c r="I72" s="11" t="s">
        <v>16</v>
      </c>
      <c r="J72" s="12">
        <v>12</v>
      </c>
      <c r="K72" s="13">
        <f>SUM(J72*H72)</f>
        <v>1800</v>
      </c>
      <c r="L72" s="14">
        <f>SUM(K72/G72)</f>
        <v>17.257909875359541</v>
      </c>
      <c r="M72" s="14"/>
      <c r="N72" s="14"/>
      <c r="O72" s="5"/>
      <c r="P72" s="15" t="s">
        <v>150</v>
      </c>
      <c r="Q72" s="44"/>
      <c r="R72" s="31"/>
      <c r="S72" s="31"/>
      <c r="T72" s="32"/>
      <c r="U72" s="31"/>
    </row>
    <row r="73" spans="1:25" s="30" customFormat="1" ht="42" customHeight="1">
      <c r="A73" s="5">
        <v>52</v>
      </c>
      <c r="B73" s="6"/>
      <c r="C73" s="18">
        <v>3</v>
      </c>
      <c r="D73" s="16"/>
      <c r="E73" s="7" t="s">
        <v>17</v>
      </c>
      <c r="F73" s="33" t="s">
        <v>249</v>
      </c>
      <c r="G73" s="9">
        <v>137.5</v>
      </c>
      <c r="H73" s="10">
        <v>150</v>
      </c>
      <c r="I73" s="11" t="s">
        <v>16</v>
      </c>
      <c r="J73" s="12">
        <v>15</v>
      </c>
      <c r="K73" s="13">
        <f>SUM(J73*H73)</f>
        <v>2250</v>
      </c>
      <c r="L73" s="14">
        <f>SUM(K73/G73)</f>
        <v>16.363636363636363</v>
      </c>
      <c r="M73" s="14"/>
      <c r="N73" s="14"/>
      <c r="O73" s="5"/>
      <c r="P73" s="15" t="s">
        <v>150</v>
      </c>
      <c r="Q73" s="5" t="s">
        <v>27</v>
      </c>
      <c r="R73" s="31"/>
      <c r="S73" s="31"/>
      <c r="T73" s="32"/>
      <c r="U73" s="31"/>
    </row>
    <row r="74" spans="1:25" s="30" customFormat="1" ht="42" customHeight="1">
      <c r="A74" s="5">
        <v>53</v>
      </c>
      <c r="B74" s="6"/>
      <c r="C74" s="18">
        <v>4</v>
      </c>
      <c r="D74" s="16"/>
      <c r="E74" s="7" t="s">
        <v>49</v>
      </c>
      <c r="F74" s="33" t="s">
        <v>237</v>
      </c>
      <c r="G74" s="9">
        <v>114.3</v>
      </c>
      <c r="H74" s="10">
        <v>150</v>
      </c>
      <c r="I74" s="11" t="s">
        <v>48</v>
      </c>
      <c r="J74" s="12">
        <v>11</v>
      </c>
      <c r="K74" s="13">
        <f>SUM(J74*H74)</f>
        <v>1650</v>
      </c>
      <c r="L74" s="14">
        <f>SUM(K74/G74)</f>
        <v>14.435695538057743</v>
      </c>
      <c r="M74" s="14"/>
      <c r="N74" s="14"/>
      <c r="O74" s="5"/>
      <c r="P74" s="15" t="s">
        <v>176</v>
      </c>
      <c r="Q74" s="5" t="s">
        <v>22</v>
      </c>
      <c r="S74" s="1"/>
    </row>
    <row r="75" spans="1:25" s="30" customFormat="1" ht="42" customHeight="1">
      <c r="A75" s="5">
        <v>54</v>
      </c>
      <c r="B75" s="6">
        <v>38</v>
      </c>
      <c r="C75" s="18">
        <v>5</v>
      </c>
      <c r="D75" s="16"/>
      <c r="E75" s="7" t="s">
        <v>136</v>
      </c>
      <c r="F75" s="33" t="s">
        <v>251</v>
      </c>
      <c r="G75" s="9">
        <v>114</v>
      </c>
      <c r="H75" s="10">
        <v>150</v>
      </c>
      <c r="I75" s="11" t="s">
        <v>41</v>
      </c>
      <c r="J75" s="12">
        <v>10</v>
      </c>
      <c r="K75" s="13">
        <f>SUM(J75*H75)</f>
        <v>1500</v>
      </c>
      <c r="L75" s="14">
        <f>SUM(K75/G75)</f>
        <v>13.157894736842104</v>
      </c>
      <c r="M75" s="14"/>
      <c r="N75" s="14"/>
      <c r="O75" s="5"/>
      <c r="P75" s="15" t="s">
        <v>150</v>
      </c>
      <c r="Q75" s="5"/>
      <c r="R75" s="31"/>
      <c r="S75" s="31"/>
      <c r="T75" s="32"/>
      <c r="U75" s="31"/>
    </row>
    <row r="76" spans="1:25" s="2" customFormat="1" ht="25.5" customHeight="1">
      <c r="A76" s="3"/>
      <c r="B76" s="73" t="s">
        <v>18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22"/>
      <c r="R76" s="21"/>
      <c r="S76" s="21"/>
      <c r="T76" s="22"/>
      <c r="U76" s="21"/>
      <c r="V76"/>
      <c r="W76"/>
      <c r="X76"/>
      <c r="Y76"/>
    </row>
    <row r="77" spans="1:25" s="2" customFormat="1" ht="25.5" customHeight="1">
      <c r="A77" s="3"/>
      <c r="B77" s="57" t="s">
        <v>151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1"/>
      <c r="Q77" s="1"/>
      <c r="R77" s="1"/>
      <c r="S77" s="1"/>
      <c r="T77" s="1"/>
      <c r="U77" s="1"/>
      <c r="V77"/>
      <c r="W77"/>
      <c r="X77"/>
      <c r="Y77"/>
    </row>
    <row r="78" spans="1:25" ht="42" customHeight="1">
      <c r="A78" s="4" t="s">
        <v>1</v>
      </c>
      <c r="B78" s="4" t="s">
        <v>2</v>
      </c>
      <c r="C78" s="4" t="s">
        <v>3</v>
      </c>
      <c r="D78" s="4" t="s">
        <v>4</v>
      </c>
      <c r="E78" s="4" t="s">
        <v>5</v>
      </c>
      <c r="F78" s="4" t="s">
        <v>6</v>
      </c>
      <c r="G78" s="4" t="s">
        <v>7</v>
      </c>
      <c r="H78" s="4" t="s">
        <v>8</v>
      </c>
      <c r="I78" s="4" t="s">
        <v>9</v>
      </c>
      <c r="J78" s="4" t="s">
        <v>173</v>
      </c>
      <c r="K78" s="4" t="s">
        <v>12</v>
      </c>
      <c r="L78" s="4" t="s">
        <v>174</v>
      </c>
      <c r="M78" s="4" t="s">
        <v>12</v>
      </c>
      <c r="N78" s="4" t="s">
        <v>252</v>
      </c>
      <c r="O78" s="4" t="s">
        <v>12</v>
      </c>
      <c r="P78" s="4" t="s">
        <v>13</v>
      </c>
      <c r="Q78" s="4" t="s">
        <v>14</v>
      </c>
      <c r="R78" s="4" t="s">
        <v>13</v>
      </c>
      <c r="S78"/>
      <c r="T78" s="1"/>
    </row>
    <row r="79" spans="1:25" s="30" customFormat="1" ht="42" customHeight="1">
      <c r="A79" s="5">
        <v>55</v>
      </c>
      <c r="B79" s="6"/>
      <c r="C79" s="25"/>
      <c r="D79" s="16"/>
      <c r="E79" s="7" t="s">
        <v>138</v>
      </c>
      <c r="F79" s="8" t="s">
        <v>154</v>
      </c>
      <c r="G79" s="9">
        <v>113.8</v>
      </c>
      <c r="H79" s="10">
        <v>175</v>
      </c>
      <c r="I79" s="43" t="s">
        <v>41</v>
      </c>
      <c r="J79" s="51">
        <v>25</v>
      </c>
      <c r="K79" s="14">
        <f>SUM(J79*H79/G79)</f>
        <v>38.444639718804922</v>
      </c>
      <c r="L79" s="51">
        <v>25</v>
      </c>
      <c r="M79" s="14">
        <f>SUM(L79*H79/G79)</f>
        <v>38.444639718804922</v>
      </c>
      <c r="N79" s="51">
        <v>23</v>
      </c>
      <c r="O79" s="14">
        <f>N79*H79/G79</f>
        <v>35.369068541300528</v>
      </c>
      <c r="P79" s="34" t="s">
        <v>160</v>
      </c>
      <c r="Q79" s="15" t="s">
        <v>152</v>
      </c>
      <c r="R79" s="5"/>
      <c r="T79" s="1"/>
    </row>
    <row r="80" spans="1:25" s="30" customFormat="1" ht="42" customHeight="1">
      <c r="A80" s="5">
        <v>56</v>
      </c>
      <c r="B80" s="6"/>
      <c r="C80" s="25"/>
      <c r="D80" s="50" t="s">
        <v>156</v>
      </c>
      <c r="E80" s="7" t="s">
        <v>153</v>
      </c>
      <c r="F80" s="8" t="s">
        <v>155</v>
      </c>
      <c r="G80" s="9">
        <v>139</v>
      </c>
      <c r="H80" s="10">
        <v>100</v>
      </c>
      <c r="I80" s="43" t="s">
        <v>157</v>
      </c>
      <c r="J80" s="51">
        <v>71</v>
      </c>
      <c r="K80" s="14">
        <f>SUM(J80*H80/G80)</f>
        <v>51.079136690647481</v>
      </c>
      <c r="L80" s="52"/>
      <c r="M80" s="52"/>
      <c r="N80" s="52"/>
      <c r="O80" s="14"/>
      <c r="P80" s="34" t="s">
        <v>159</v>
      </c>
      <c r="Q80" s="15" t="s">
        <v>158</v>
      </c>
      <c r="R80" s="5"/>
      <c r="T80" s="1"/>
    </row>
    <row r="81" spans="1:22" ht="22.5" customHeight="1">
      <c r="A81" s="66" t="s">
        <v>30</v>
      </c>
      <c r="B81" s="67"/>
      <c r="C81" s="67"/>
      <c r="D81" s="67"/>
      <c r="E81" s="67"/>
      <c r="F81" s="67"/>
      <c r="G81" s="67"/>
      <c r="H81" s="67"/>
      <c r="I81" s="68"/>
      <c r="S81" s="1"/>
      <c r="T81"/>
    </row>
    <row r="82" spans="1:22" ht="45.75" customHeight="1">
      <c r="A82" s="69" t="s">
        <v>34</v>
      </c>
      <c r="B82" s="70"/>
      <c r="C82" s="70"/>
      <c r="D82" s="4" t="s">
        <v>4</v>
      </c>
      <c r="E82" s="37" t="s">
        <v>31</v>
      </c>
      <c r="F82" s="71" t="s">
        <v>32</v>
      </c>
      <c r="G82" s="71"/>
      <c r="H82" s="72"/>
      <c r="I82" s="38" t="s">
        <v>33</v>
      </c>
      <c r="S82" s="1"/>
      <c r="T82"/>
    </row>
    <row r="83" spans="1:22" ht="45.75" customHeight="1">
      <c r="A83" s="69"/>
      <c r="B83" s="70"/>
      <c r="C83" s="70"/>
      <c r="D83" s="39"/>
      <c r="E83" s="42"/>
      <c r="F83" s="71"/>
      <c r="G83" s="71"/>
      <c r="H83" s="72"/>
      <c r="I83" s="38"/>
      <c r="S83" s="1"/>
      <c r="T83"/>
    </row>
    <row r="84" spans="1:22" ht="45.75" customHeight="1">
      <c r="A84" s="69"/>
      <c r="B84" s="70"/>
      <c r="C84" s="70"/>
      <c r="D84" s="39"/>
      <c r="E84" s="40"/>
      <c r="F84" s="71"/>
      <c r="G84" s="71"/>
      <c r="H84" s="72"/>
      <c r="I84" s="38"/>
      <c r="S84" s="1"/>
      <c r="T84"/>
    </row>
    <row r="85" spans="1:22" ht="45.75" customHeight="1">
      <c r="A85" s="69"/>
      <c r="B85" s="70"/>
      <c r="C85" s="70"/>
      <c r="D85" s="39"/>
      <c r="E85" s="40"/>
      <c r="F85" s="71"/>
      <c r="G85" s="71"/>
      <c r="H85" s="72"/>
      <c r="I85" s="38"/>
      <c r="S85" s="1"/>
      <c r="T85"/>
    </row>
    <row r="86" spans="1:22" ht="45.75" customHeight="1">
      <c r="A86" s="69"/>
      <c r="B86" s="70"/>
      <c r="C86" s="70"/>
      <c r="D86" s="16"/>
      <c r="E86" s="40"/>
      <c r="F86" s="71"/>
      <c r="G86" s="71"/>
      <c r="H86" s="72"/>
      <c r="I86" s="38"/>
      <c r="J86"/>
      <c r="K86"/>
      <c r="S86" s="1"/>
      <c r="T86"/>
    </row>
    <row r="87" spans="1:22" ht="45.75" customHeight="1">
      <c r="A87" s="69"/>
      <c r="B87" s="70"/>
      <c r="C87" s="70"/>
      <c r="D87" s="39"/>
      <c r="E87" s="40"/>
      <c r="F87" s="71"/>
      <c r="G87" s="71"/>
      <c r="H87" s="72"/>
      <c r="I87" s="38"/>
      <c r="J87"/>
      <c r="K87"/>
      <c r="S87" s="1"/>
      <c r="T87"/>
    </row>
    <row r="88" spans="1:22" ht="45.75" customHeight="1">
      <c r="A88" s="69"/>
      <c r="B88" s="70"/>
      <c r="C88" s="70"/>
      <c r="D88" s="39"/>
      <c r="E88" s="40"/>
      <c r="F88" s="71"/>
      <c r="G88" s="71"/>
      <c r="H88" s="72"/>
      <c r="I88" s="38"/>
      <c r="J88"/>
      <c r="K88"/>
      <c r="S88" s="1"/>
      <c r="T88"/>
    </row>
    <row r="89" spans="1:22" ht="45.75" customHeight="1">
      <c r="A89" s="69"/>
      <c r="B89" s="70"/>
      <c r="C89" s="70"/>
      <c r="D89" s="41"/>
      <c r="E89" s="40"/>
      <c r="F89" s="71"/>
      <c r="G89" s="71"/>
      <c r="H89" s="72"/>
      <c r="I89" s="38"/>
      <c r="J89"/>
      <c r="K89"/>
      <c r="S89" s="1"/>
      <c r="T89"/>
    </row>
    <row r="90" spans="1:22" ht="27" customHeight="1">
      <c r="B90"/>
      <c r="C90"/>
      <c r="D90"/>
      <c r="E90"/>
      <c r="F90"/>
      <c r="G90"/>
      <c r="H90"/>
      <c r="I90"/>
      <c r="J90"/>
      <c r="K90"/>
      <c r="S90"/>
      <c r="T90"/>
    </row>
    <row r="91" spans="1:22" s="2" customFormat="1" ht="25.5" customHeight="1">
      <c r="A91" s="3"/>
      <c r="B91" s="76" t="s">
        <v>149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8"/>
      <c r="Q91" s="1"/>
      <c r="R91" s="1"/>
      <c r="S91" s="1"/>
      <c r="T91" s="1"/>
      <c r="U91" s="1"/>
    </row>
    <row r="92" spans="1:22" s="17" customFormat="1" ht="33.75" customHeight="1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 t="s">
        <v>11</v>
      </c>
      <c r="L92" s="4" t="s">
        <v>12</v>
      </c>
      <c r="M92" s="4"/>
      <c r="N92" s="4"/>
      <c r="O92" s="4" t="s">
        <v>13</v>
      </c>
      <c r="P92" s="4" t="s">
        <v>14</v>
      </c>
      <c r="Q92" s="4" t="s">
        <v>13</v>
      </c>
      <c r="R92"/>
      <c r="S92" s="1"/>
      <c r="T92"/>
      <c r="U92"/>
      <c r="V92"/>
    </row>
    <row r="93" spans="1:22" s="30" customFormat="1" ht="42" customHeight="1">
      <c r="A93" s="5">
        <v>1</v>
      </c>
      <c r="B93" s="6"/>
      <c r="C93" s="18"/>
      <c r="D93" s="16"/>
      <c r="E93" s="7" t="s">
        <v>62</v>
      </c>
      <c r="F93" s="33">
        <v>23055</v>
      </c>
      <c r="G93" s="9">
        <v>83.95</v>
      </c>
      <c r="H93" s="10">
        <v>55</v>
      </c>
      <c r="I93" s="11" t="s">
        <v>29</v>
      </c>
      <c r="J93" s="12">
        <v>111</v>
      </c>
      <c r="K93" s="13">
        <f>SUM(J93*H93)</f>
        <v>6105</v>
      </c>
      <c r="L93" s="14">
        <f>SUM(K93/G93)</f>
        <v>72.721858248957716</v>
      </c>
      <c r="M93" s="14"/>
      <c r="N93" s="14"/>
      <c r="O93" s="5"/>
      <c r="P93" s="15" t="s">
        <v>150</v>
      </c>
      <c r="Q93" s="5" t="s">
        <v>35</v>
      </c>
      <c r="S93" s="1"/>
    </row>
    <row r="94" spans="1:22" ht="42" customHeight="1">
      <c r="A94" s="4"/>
      <c r="B94" s="4"/>
      <c r="C94" s="4"/>
      <c r="D94" s="4"/>
      <c r="E94" s="45" t="s">
        <v>76</v>
      </c>
      <c r="F94" s="46">
        <v>35811</v>
      </c>
      <c r="G94" s="47"/>
      <c r="H94" s="10">
        <v>55</v>
      </c>
      <c r="I94" s="48" t="s">
        <v>77</v>
      </c>
      <c r="J94" s="36"/>
      <c r="K94" s="13">
        <f>SUM(J94*H94)</f>
        <v>0</v>
      </c>
      <c r="L94" s="54" t="e">
        <f>SUM(K94/G94)</f>
        <v>#DIV/0!</v>
      </c>
      <c r="M94" s="54"/>
      <c r="N94" s="54"/>
      <c r="O94" s="4"/>
      <c r="P94" s="4"/>
      <c r="Q94" s="4"/>
      <c r="S94" s="1"/>
      <c r="T94"/>
    </row>
    <row r="95" spans="1:22" ht="42" customHeight="1">
      <c r="A95" s="4"/>
      <c r="B95" s="4"/>
      <c r="C95" s="4"/>
      <c r="D95" s="4"/>
      <c r="E95" s="7" t="s">
        <v>59</v>
      </c>
      <c r="F95" s="33">
        <v>35808</v>
      </c>
      <c r="G95" s="9"/>
      <c r="H95" s="10">
        <v>55</v>
      </c>
      <c r="I95" s="11" t="s">
        <v>15</v>
      </c>
      <c r="J95" s="36"/>
      <c r="K95" s="13">
        <f t="shared" ref="K95:K100" si="8">SUM(J95*H95)</f>
        <v>0</v>
      </c>
      <c r="L95" s="54" t="e">
        <f>SUM(K95/G95)</f>
        <v>#DIV/0!</v>
      </c>
      <c r="M95" s="54"/>
      <c r="N95" s="54"/>
      <c r="O95" s="4"/>
      <c r="P95" s="4"/>
      <c r="Q95" s="4"/>
      <c r="S95" s="1"/>
      <c r="T95"/>
    </row>
    <row r="96" spans="1:22" s="30" customFormat="1" ht="42" customHeight="1">
      <c r="A96" s="5"/>
      <c r="B96" s="6"/>
      <c r="C96" s="18"/>
      <c r="D96" s="16"/>
      <c r="E96" s="7" t="s">
        <v>89</v>
      </c>
      <c r="F96" s="33" t="s">
        <v>90</v>
      </c>
      <c r="G96" s="9"/>
      <c r="H96" s="10">
        <v>55</v>
      </c>
      <c r="I96" s="11" t="s">
        <v>102</v>
      </c>
      <c r="J96" s="12"/>
      <c r="K96" s="13">
        <f t="shared" si="8"/>
        <v>0</v>
      </c>
      <c r="L96" s="54" t="e">
        <f>SUM(K96/G96)</f>
        <v>#DIV/0!</v>
      </c>
      <c r="M96" s="54"/>
      <c r="N96" s="54"/>
      <c r="O96" s="5"/>
      <c r="P96" s="15"/>
      <c r="Q96" s="5" t="s">
        <v>35</v>
      </c>
      <c r="S96" s="1"/>
    </row>
    <row r="97" spans="1:19" s="35" customFormat="1" ht="42" customHeight="1">
      <c r="A97" s="5"/>
      <c r="B97" s="6"/>
      <c r="C97" s="18"/>
      <c r="D97" s="16"/>
      <c r="E97" s="7" t="s">
        <v>54</v>
      </c>
      <c r="F97" s="33" t="s">
        <v>93</v>
      </c>
      <c r="G97" s="9"/>
      <c r="H97" s="10">
        <v>55</v>
      </c>
      <c r="I97" s="11" t="s">
        <v>104</v>
      </c>
      <c r="J97" s="12"/>
      <c r="K97" s="13">
        <f t="shared" si="8"/>
        <v>0</v>
      </c>
      <c r="L97" s="54" t="e">
        <f t="shared" ref="L97:L102" si="9">SUM(K97/G97)</f>
        <v>#DIV/0!</v>
      </c>
      <c r="M97" s="54"/>
      <c r="N97" s="54"/>
      <c r="O97" s="5"/>
      <c r="P97" s="15"/>
      <c r="Q97" s="5"/>
      <c r="S97" s="1"/>
    </row>
    <row r="98" spans="1:19" s="35" customFormat="1" ht="42" customHeight="1">
      <c r="A98" s="5"/>
      <c r="B98" s="6"/>
      <c r="C98" s="18"/>
      <c r="D98" s="16"/>
      <c r="E98" s="7" t="s">
        <v>53</v>
      </c>
      <c r="F98" s="33" t="s">
        <v>94</v>
      </c>
      <c r="G98" s="9"/>
      <c r="H98" s="10">
        <v>55</v>
      </c>
      <c r="I98" s="11" t="s">
        <v>105</v>
      </c>
      <c r="J98" s="12"/>
      <c r="K98" s="13">
        <f t="shared" si="8"/>
        <v>0</v>
      </c>
      <c r="L98" s="54" t="e">
        <f t="shared" si="9"/>
        <v>#DIV/0!</v>
      </c>
      <c r="M98" s="54"/>
      <c r="N98" s="54"/>
      <c r="O98" s="5"/>
      <c r="P98" s="15"/>
      <c r="Q98" s="5"/>
      <c r="S98" s="1"/>
    </row>
    <row r="99" spans="1:19" s="30" customFormat="1" ht="42" customHeight="1">
      <c r="A99" s="5"/>
      <c r="B99" s="6"/>
      <c r="C99" s="18"/>
      <c r="D99" s="16"/>
      <c r="E99" s="7" t="s">
        <v>95</v>
      </c>
      <c r="F99" s="33" t="s">
        <v>96</v>
      </c>
      <c r="G99" s="9"/>
      <c r="H99" s="10">
        <v>55</v>
      </c>
      <c r="I99" s="11" t="s">
        <v>106</v>
      </c>
      <c r="J99" s="12"/>
      <c r="K99" s="13">
        <f t="shared" si="8"/>
        <v>0</v>
      </c>
      <c r="L99" s="54" t="e">
        <f t="shared" si="9"/>
        <v>#DIV/0!</v>
      </c>
      <c r="M99" s="54"/>
      <c r="N99" s="54"/>
      <c r="O99" s="5"/>
      <c r="P99" s="15"/>
      <c r="Q99" s="5"/>
      <c r="S99" s="1"/>
    </row>
    <row r="100" spans="1:19" s="30" customFormat="1" ht="42" customHeight="1">
      <c r="A100" s="5"/>
      <c r="B100" s="6"/>
      <c r="C100" s="18"/>
      <c r="D100" s="16"/>
      <c r="E100" s="7" t="s">
        <v>97</v>
      </c>
      <c r="F100" s="33" t="s">
        <v>98</v>
      </c>
      <c r="G100" s="9"/>
      <c r="H100" s="10">
        <v>55</v>
      </c>
      <c r="I100" s="11" t="s">
        <v>107</v>
      </c>
      <c r="J100" s="12"/>
      <c r="K100" s="13">
        <f t="shared" si="8"/>
        <v>0</v>
      </c>
      <c r="L100" s="54" t="e">
        <f t="shared" si="9"/>
        <v>#DIV/0!</v>
      </c>
      <c r="M100" s="54"/>
      <c r="N100" s="54"/>
      <c r="O100" s="5"/>
      <c r="P100" s="15"/>
      <c r="Q100" s="5"/>
      <c r="S100" s="1"/>
    </row>
    <row r="101" spans="1:19" s="30" customFormat="1" ht="42" customHeight="1">
      <c r="A101" s="5"/>
      <c r="B101" s="6"/>
      <c r="C101" s="18"/>
      <c r="D101" s="16"/>
      <c r="E101" s="7" t="s">
        <v>99</v>
      </c>
      <c r="F101" s="8" t="s">
        <v>100</v>
      </c>
      <c r="G101" s="9"/>
      <c r="H101" s="10">
        <v>55</v>
      </c>
      <c r="I101" s="11" t="s">
        <v>105</v>
      </c>
      <c r="J101" s="12"/>
      <c r="K101" s="13">
        <f t="shared" ref="K101:K107" si="10">SUM(J101*H101)</f>
        <v>0</v>
      </c>
      <c r="L101" s="54" t="e">
        <f t="shared" si="9"/>
        <v>#DIV/0!</v>
      </c>
      <c r="M101" s="54"/>
      <c r="N101" s="54"/>
      <c r="O101" s="5"/>
      <c r="P101" s="15"/>
      <c r="Q101" s="5"/>
      <c r="S101" s="1"/>
    </row>
    <row r="102" spans="1:19" s="30" customFormat="1" ht="42" customHeight="1">
      <c r="A102" s="5"/>
      <c r="B102" s="6"/>
      <c r="C102" s="18"/>
      <c r="D102" s="16"/>
      <c r="E102" s="7" t="s">
        <v>109</v>
      </c>
      <c r="F102" s="33" t="s">
        <v>110</v>
      </c>
      <c r="G102" s="9"/>
      <c r="H102" s="10">
        <v>55</v>
      </c>
      <c r="I102" s="11" t="s">
        <v>111</v>
      </c>
      <c r="J102" s="12"/>
      <c r="K102" s="13">
        <f t="shared" si="10"/>
        <v>0</v>
      </c>
      <c r="L102" s="54" t="e">
        <f t="shared" si="9"/>
        <v>#DIV/0!</v>
      </c>
      <c r="M102" s="54"/>
      <c r="N102" s="54"/>
      <c r="O102" s="5"/>
      <c r="P102" s="15"/>
      <c r="Q102" s="5"/>
      <c r="S102" s="1"/>
    </row>
    <row r="103" spans="1:19" s="35" customFormat="1" ht="42" customHeight="1">
      <c r="A103" s="5"/>
      <c r="B103" s="6"/>
      <c r="C103" s="18"/>
      <c r="D103" s="16"/>
      <c r="E103" s="7" t="s">
        <v>44</v>
      </c>
      <c r="F103" s="8" t="s">
        <v>45</v>
      </c>
      <c r="G103" s="9"/>
      <c r="H103" s="10">
        <v>55</v>
      </c>
      <c r="I103" s="11" t="s">
        <v>46</v>
      </c>
      <c r="J103" s="12"/>
      <c r="K103" s="13">
        <f t="shared" si="10"/>
        <v>0</v>
      </c>
      <c r="L103" s="54" t="e">
        <f>SUM(K103/G103)</f>
        <v>#DIV/0!</v>
      </c>
      <c r="M103" s="54"/>
      <c r="N103" s="54"/>
      <c r="O103" s="5"/>
      <c r="P103" s="15"/>
      <c r="Q103" s="5"/>
      <c r="S103" s="1"/>
    </row>
    <row r="104" spans="1:19" s="30" customFormat="1" ht="51.75" customHeight="1">
      <c r="A104" s="5"/>
      <c r="B104" s="6"/>
      <c r="C104" s="18"/>
      <c r="D104" s="16"/>
      <c r="E104" s="7" t="s">
        <v>68</v>
      </c>
      <c r="F104" s="33">
        <v>28570</v>
      </c>
      <c r="G104" s="9"/>
      <c r="H104" s="10">
        <v>25</v>
      </c>
      <c r="I104" s="11" t="s">
        <v>71</v>
      </c>
      <c r="J104" s="36"/>
      <c r="K104" s="13">
        <f t="shared" si="10"/>
        <v>0</v>
      </c>
      <c r="L104" s="14" t="e">
        <f>SUM(K104/G104)</f>
        <v>#DIV/0!</v>
      </c>
      <c r="M104" s="14"/>
      <c r="N104" s="14"/>
      <c r="O104" s="34"/>
      <c r="P104" s="15"/>
      <c r="Q104" s="34"/>
      <c r="S104" s="1"/>
    </row>
    <row r="105" spans="1:19" s="30" customFormat="1" ht="51.75" customHeight="1">
      <c r="A105" s="5"/>
      <c r="B105" s="6"/>
      <c r="C105" s="18"/>
      <c r="D105" s="16"/>
      <c r="E105" s="7" t="s">
        <v>70</v>
      </c>
      <c r="F105" s="33">
        <v>31418</v>
      </c>
      <c r="G105" s="9"/>
      <c r="H105" s="10">
        <v>25</v>
      </c>
      <c r="I105" s="11" t="s">
        <v>56</v>
      </c>
      <c r="J105" s="36"/>
      <c r="K105" s="13">
        <f t="shared" si="10"/>
        <v>0</v>
      </c>
      <c r="L105" s="14" t="e">
        <f>SUM(K105/G105)</f>
        <v>#DIV/0!</v>
      </c>
      <c r="M105" s="14"/>
      <c r="N105" s="14"/>
      <c r="O105" s="34"/>
      <c r="P105" s="15"/>
      <c r="Q105" s="34"/>
      <c r="S105" s="1"/>
    </row>
    <row r="106" spans="1:19" s="30" customFormat="1" ht="51.75" customHeight="1">
      <c r="A106" s="5"/>
      <c r="B106" s="6"/>
      <c r="C106" s="18"/>
      <c r="D106" s="16"/>
      <c r="E106" s="7" t="s">
        <v>70</v>
      </c>
      <c r="F106" s="33">
        <v>31418</v>
      </c>
      <c r="G106" s="9"/>
      <c r="H106" s="10">
        <v>35</v>
      </c>
      <c r="I106" s="11" t="s">
        <v>56</v>
      </c>
      <c r="J106" s="36"/>
      <c r="K106" s="13">
        <f t="shared" si="10"/>
        <v>0</v>
      </c>
      <c r="L106" s="14" t="e">
        <f>SUM(K106/G106)</f>
        <v>#DIV/0!</v>
      </c>
      <c r="M106" s="14"/>
      <c r="N106" s="14"/>
      <c r="O106" s="34"/>
      <c r="P106" s="15"/>
      <c r="Q106" s="34"/>
      <c r="S106" s="1"/>
    </row>
    <row r="107" spans="1:19" s="30" customFormat="1" ht="53.25" customHeight="1">
      <c r="A107" s="5"/>
      <c r="B107" s="6"/>
      <c r="C107" s="18"/>
      <c r="D107" s="16"/>
      <c r="E107" s="7" t="s">
        <v>68</v>
      </c>
      <c r="F107" s="33">
        <v>28570</v>
      </c>
      <c r="G107" s="9"/>
      <c r="H107" s="10">
        <v>35</v>
      </c>
      <c r="I107" s="11" t="s">
        <v>71</v>
      </c>
      <c r="J107" s="36"/>
      <c r="K107" s="13">
        <f t="shared" si="10"/>
        <v>0</v>
      </c>
      <c r="L107" s="14" t="e">
        <f>SUM(K107/G107)</f>
        <v>#DIV/0!</v>
      </c>
      <c r="M107" s="14"/>
      <c r="N107" s="14"/>
      <c r="O107" s="5"/>
      <c r="P107" s="15"/>
      <c r="Q107" s="5"/>
      <c r="S107" s="1"/>
    </row>
    <row r="108" spans="1:19" s="30" customFormat="1" ht="42" customHeight="1">
      <c r="A108" s="5"/>
      <c r="B108" s="6"/>
      <c r="C108" s="18"/>
      <c r="D108" s="16"/>
      <c r="E108" s="7" t="s">
        <v>113</v>
      </c>
      <c r="F108" s="8" t="s">
        <v>114</v>
      </c>
      <c r="G108" s="9"/>
      <c r="H108" s="10">
        <v>75</v>
      </c>
      <c r="I108" s="11" t="s">
        <v>123</v>
      </c>
      <c r="J108" s="12"/>
      <c r="K108" s="13">
        <f t="shared" ref="K108:K116" si="11">SUM(J108*H108)</f>
        <v>0</v>
      </c>
      <c r="L108" s="14" t="e">
        <f t="shared" ref="L108:L116" si="12">SUM(K108/G108)</f>
        <v>#DIV/0!</v>
      </c>
      <c r="M108" s="14"/>
      <c r="N108" s="14"/>
      <c r="O108" s="5"/>
      <c r="P108" s="15"/>
      <c r="Q108" s="5" t="s">
        <v>28</v>
      </c>
      <c r="S108" s="1"/>
    </row>
    <row r="109" spans="1:19" s="30" customFormat="1" ht="42" customHeight="1">
      <c r="A109" s="5"/>
      <c r="B109" s="6"/>
      <c r="C109" s="18"/>
      <c r="D109" s="16"/>
      <c r="E109" s="7" t="s">
        <v>26</v>
      </c>
      <c r="F109" s="33">
        <v>27113</v>
      </c>
      <c r="G109" s="9"/>
      <c r="H109" s="10">
        <v>75</v>
      </c>
      <c r="I109" s="11" t="s">
        <v>57</v>
      </c>
      <c r="J109" s="12"/>
      <c r="K109" s="13">
        <f t="shared" si="11"/>
        <v>0</v>
      </c>
      <c r="L109" s="14" t="e">
        <f t="shared" si="12"/>
        <v>#DIV/0!</v>
      </c>
      <c r="M109" s="14"/>
      <c r="N109" s="14"/>
      <c r="O109" s="5"/>
      <c r="P109" s="15"/>
      <c r="Q109" s="5"/>
      <c r="S109" s="1"/>
    </row>
    <row r="110" spans="1:19" s="30" customFormat="1" ht="42" customHeight="1">
      <c r="A110" s="5"/>
      <c r="B110" s="6"/>
      <c r="C110" s="18"/>
      <c r="D110" s="16"/>
      <c r="E110" s="7" t="s">
        <v>115</v>
      </c>
      <c r="F110" s="33" t="s">
        <v>116</v>
      </c>
      <c r="G110" s="9"/>
      <c r="H110" s="10">
        <v>75</v>
      </c>
      <c r="I110" s="11" t="s">
        <v>29</v>
      </c>
      <c r="J110" s="12"/>
      <c r="K110" s="13">
        <f t="shared" si="11"/>
        <v>0</v>
      </c>
      <c r="L110" s="14" t="e">
        <f t="shared" si="12"/>
        <v>#DIV/0!</v>
      </c>
      <c r="M110" s="14"/>
      <c r="N110" s="14"/>
      <c r="O110" s="5"/>
      <c r="P110" s="15"/>
      <c r="Q110" s="5"/>
      <c r="S110" s="1"/>
    </row>
    <row r="111" spans="1:19" s="30" customFormat="1" ht="42" customHeight="1">
      <c r="A111" s="5"/>
      <c r="B111" s="6"/>
      <c r="C111" s="18"/>
      <c r="D111" s="16"/>
      <c r="E111" s="7" t="s">
        <v>118</v>
      </c>
      <c r="F111" s="33" t="s">
        <v>119</v>
      </c>
      <c r="G111" s="9"/>
      <c r="H111" s="10">
        <v>75</v>
      </c>
      <c r="I111" s="11" t="s">
        <v>103</v>
      </c>
      <c r="J111" s="12"/>
      <c r="K111" s="13">
        <f t="shared" si="11"/>
        <v>0</v>
      </c>
      <c r="L111" s="14" t="e">
        <f t="shared" si="12"/>
        <v>#DIV/0!</v>
      </c>
      <c r="M111" s="14"/>
      <c r="N111" s="14"/>
      <c r="O111" s="5"/>
      <c r="P111" s="15"/>
      <c r="Q111" s="5"/>
      <c r="S111" s="1"/>
    </row>
    <row r="112" spans="1:19" s="30" customFormat="1" ht="42" customHeight="1">
      <c r="A112" s="5"/>
      <c r="B112" s="6"/>
      <c r="C112" s="18"/>
      <c r="D112" s="16"/>
      <c r="E112" s="7" t="s">
        <v>120</v>
      </c>
      <c r="F112" s="33" t="s">
        <v>121</v>
      </c>
      <c r="G112" s="9"/>
      <c r="H112" s="10">
        <v>75</v>
      </c>
      <c r="I112" s="11" t="s">
        <v>29</v>
      </c>
      <c r="J112" s="12"/>
      <c r="K112" s="13">
        <f t="shared" si="11"/>
        <v>0</v>
      </c>
      <c r="L112" s="14" t="e">
        <f t="shared" si="12"/>
        <v>#DIV/0!</v>
      </c>
      <c r="M112" s="14"/>
      <c r="N112" s="14"/>
      <c r="O112" s="5"/>
      <c r="P112" s="15"/>
      <c r="Q112" s="5"/>
      <c r="S112" s="1"/>
    </row>
    <row r="113" spans="1:21" s="30" customFormat="1" ht="42" customHeight="1">
      <c r="A113" s="5"/>
      <c r="B113" s="6"/>
      <c r="C113" s="18"/>
      <c r="D113" s="16"/>
      <c r="E113" s="7" t="s">
        <v>54</v>
      </c>
      <c r="F113" s="33" t="s">
        <v>93</v>
      </c>
      <c r="G113" s="9"/>
      <c r="H113" s="10">
        <v>75</v>
      </c>
      <c r="I113" s="11" t="s">
        <v>104</v>
      </c>
      <c r="J113" s="12"/>
      <c r="K113" s="13">
        <f t="shared" si="11"/>
        <v>0</v>
      </c>
      <c r="L113" s="14" t="e">
        <f t="shared" si="12"/>
        <v>#DIV/0!</v>
      </c>
      <c r="M113" s="14"/>
      <c r="N113" s="14"/>
      <c r="O113" s="5"/>
      <c r="P113" s="15"/>
      <c r="Q113" s="5"/>
      <c r="S113" s="1"/>
    </row>
    <row r="114" spans="1:21" s="30" customFormat="1" ht="42" customHeight="1">
      <c r="A114" s="5"/>
      <c r="B114" s="6"/>
      <c r="C114" s="18"/>
      <c r="D114" s="16"/>
      <c r="E114" s="7" t="s">
        <v>97</v>
      </c>
      <c r="F114" s="33" t="s">
        <v>98</v>
      </c>
      <c r="G114" s="9"/>
      <c r="H114" s="10">
        <v>55</v>
      </c>
      <c r="I114" s="11" t="s">
        <v>107</v>
      </c>
      <c r="J114" s="12"/>
      <c r="K114" s="13">
        <f t="shared" si="11"/>
        <v>0</v>
      </c>
      <c r="L114" s="14" t="e">
        <f t="shared" si="12"/>
        <v>#DIV/0!</v>
      </c>
      <c r="M114" s="14"/>
      <c r="N114" s="14"/>
      <c r="O114" s="5"/>
      <c r="P114" s="15"/>
      <c r="Q114" s="5"/>
      <c r="S114" s="1"/>
    </row>
    <row r="115" spans="1:21" s="30" customFormat="1" ht="42" customHeight="1">
      <c r="A115" s="5"/>
      <c r="B115" s="6"/>
      <c r="C115" s="18"/>
      <c r="D115" s="16"/>
      <c r="E115" s="7" t="s">
        <v>124</v>
      </c>
      <c r="F115" s="33" t="s">
        <v>125</v>
      </c>
      <c r="G115" s="9"/>
      <c r="H115" s="10">
        <v>75</v>
      </c>
      <c r="I115" s="11" t="s">
        <v>29</v>
      </c>
      <c r="J115" s="12"/>
      <c r="K115" s="13">
        <f t="shared" si="11"/>
        <v>0</v>
      </c>
      <c r="L115" s="14" t="e">
        <f t="shared" si="12"/>
        <v>#DIV/0!</v>
      </c>
      <c r="M115" s="14"/>
      <c r="N115" s="14"/>
      <c r="O115" s="5"/>
      <c r="P115" s="15"/>
      <c r="Q115" s="5"/>
      <c r="S115" s="1"/>
    </row>
    <row r="116" spans="1:21" s="30" customFormat="1" ht="42" customHeight="1">
      <c r="A116" s="5"/>
      <c r="B116" s="6"/>
      <c r="C116" s="18"/>
      <c r="D116" s="16"/>
      <c r="E116" s="7" t="s">
        <v>143</v>
      </c>
      <c r="F116" s="33">
        <v>33206</v>
      </c>
      <c r="G116" s="9"/>
      <c r="H116" s="10">
        <v>75</v>
      </c>
      <c r="I116" s="11" t="s">
        <v>29</v>
      </c>
      <c r="J116" s="12"/>
      <c r="K116" s="13">
        <f t="shared" si="11"/>
        <v>0</v>
      </c>
      <c r="L116" s="14" t="e">
        <f t="shared" si="12"/>
        <v>#DIV/0!</v>
      </c>
      <c r="M116" s="14"/>
      <c r="N116" s="14"/>
      <c r="O116" s="5"/>
      <c r="P116" s="15"/>
      <c r="Q116" s="44"/>
      <c r="S116" s="1"/>
    </row>
    <row r="117" spans="1:21" s="35" customFormat="1" ht="42" customHeight="1">
      <c r="A117" s="5"/>
      <c r="B117" s="6"/>
      <c r="C117" s="18"/>
      <c r="D117" s="16"/>
      <c r="E117" s="7" t="s">
        <v>78</v>
      </c>
      <c r="F117" s="33" t="s">
        <v>80</v>
      </c>
      <c r="G117" s="9"/>
      <c r="H117" s="10">
        <v>55</v>
      </c>
      <c r="I117" s="11" t="s">
        <v>16</v>
      </c>
      <c r="J117" s="12"/>
      <c r="K117" s="13">
        <f t="shared" ref="K117:K128" si="13">SUM(J117*H117)</f>
        <v>0</v>
      </c>
      <c r="L117" s="54" t="e">
        <f t="shared" ref="L117:L128" si="14">SUM(K117/G117)</f>
        <v>#DIV/0!</v>
      </c>
      <c r="M117" s="54"/>
      <c r="N117" s="54"/>
      <c r="O117" s="5"/>
      <c r="P117" s="15"/>
      <c r="Q117" s="5"/>
      <c r="S117" s="1"/>
    </row>
    <row r="118" spans="1:21" s="30" customFormat="1" ht="42" customHeight="1">
      <c r="A118" s="5"/>
      <c r="B118" s="6"/>
      <c r="C118" s="18"/>
      <c r="D118" s="16"/>
      <c r="E118" s="7" t="s">
        <v>79</v>
      </c>
      <c r="F118" s="33" t="s">
        <v>81</v>
      </c>
      <c r="G118" s="9"/>
      <c r="H118" s="10">
        <v>55</v>
      </c>
      <c r="I118" s="11" t="s">
        <v>56</v>
      </c>
      <c r="J118" s="12"/>
      <c r="K118" s="13">
        <f t="shared" si="13"/>
        <v>0</v>
      </c>
      <c r="L118" s="54" t="e">
        <f t="shared" si="14"/>
        <v>#DIV/0!</v>
      </c>
      <c r="M118" s="54"/>
      <c r="N118" s="54"/>
      <c r="O118" s="5"/>
      <c r="P118" s="15"/>
      <c r="Q118" s="5"/>
      <c r="S118" s="1"/>
    </row>
    <row r="119" spans="1:21" s="30" customFormat="1" ht="42" customHeight="1">
      <c r="A119" s="5"/>
      <c r="B119" s="6"/>
      <c r="C119" s="18"/>
      <c r="D119" s="16"/>
      <c r="E119" s="7" t="s">
        <v>84</v>
      </c>
      <c r="F119" s="8" t="s">
        <v>85</v>
      </c>
      <c r="G119" s="9"/>
      <c r="H119" s="10">
        <v>55</v>
      </c>
      <c r="I119" s="11" t="s">
        <v>29</v>
      </c>
      <c r="J119" s="12"/>
      <c r="K119" s="13">
        <f t="shared" si="13"/>
        <v>0</v>
      </c>
      <c r="L119" s="54" t="e">
        <f t="shared" si="14"/>
        <v>#DIV/0!</v>
      </c>
      <c r="M119" s="54"/>
      <c r="N119" s="54"/>
      <c r="O119" s="5"/>
      <c r="P119" s="15"/>
      <c r="Q119" s="5" t="s">
        <v>28</v>
      </c>
      <c r="S119" s="1"/>
    </row>
    <row r="120" spans="1:21" s="30" customFormat="1" ht="42" customHeight="1">
      <c r="A120" s="5"/>
      <c r="B120" s="6"/>
      <c r="C120" s="18"/>
      <c r="D120" s="16"/>
      <c r="E120" s="7" t="s">
        <v>139</v>
      </c>
      <c r="F120" s="33" t="s">
        <v>141</v>
      </c>
      <c r="G120" s="9"/>
      <c r="H120" s="10">
        <v>55</v>
      </c>
      <c r="I120" s="49" t="s">
        <v>56</v>
      </c>
      <c r="J120" s="36"/>
      <c r="K120" s="13">
        <f t="shared" si="13"/>
        <v>0</v>
      </c>
      <c r="L120" s="54" t="e">
        <f t="shared" si="14"/>
        <v>#DIV/0!</v>
      </c>
      <c r="M120" s="54"/>
      <c r="N120" s="54"/>
      <c r="O120" s="5"/>
      <c r="P120" s="15"/>
      <c r="Q120" s="44"/>
      <c r="S120" s="1"/>
    </row>
    <row r="121" spans="1:21" s="30" customFormat="1" ht="42" customHeight="1">
      <c r="A121" s="5"/>
      <c r="B121" s="6"/>
      <c r="C121" s="18"/>
      <c r="D121" s="16"/>
      <c r="E121" s="7" t="s">
        <v>140</v>
      </c>
      <c r="F121" s="33" t="s">
        <v>142</v>
      </c>
      <c r="G121" s="9"/>
      <c r="H121" s="10">
        <v>55</v>
      </c>
      <c r="I121" s="49" t="s">
        <v>15</v>
      </c>
      <c r="J121" s="36"/>
      <c r="K121" s="13">
        <f t="shared" si="13"/>
        <v>0</v>
      </c>
      <c r="L121" s="54" t="e">
        <f t="shared" si="14"/>
        <v>#DIV/0!</v>
      </c>
      <c r="M121" s="54"/>
      <c r="N121" s="54"/>
      <c r="O121" s="5"/>
      <c r="P121" s="15"/>
      <c r="Q121" s="44"/>
      <c r="S121" s="1"/>
    </row>
    <row r="122" spans="1:21" s="30" customFormat="1" ht="42" customHeight="1">
      <c r="A122" s="5"/>
      <c r="B122" s="6"/>
      <c r="C122" s="18"/>
      <c r="D122" s="16"/>
      <c r="E122" s="7" t="s">
        <v>51</v>
      </c>
      <c r="F122" s="33">
        <v>28947</v>
      </c>
      <c r="G122" s="9"/>
      <c r="H122" s="10">
        <v>125</v>
      </c>
      <c r="I122" s="11" t="s">
        <v>19</v>
      </c>
      <c r="J122" s="12"/>
      <c r="K122" s="13">
        <f t="shared" si="13"/>
        <v>0</v>
      </c>
      <c r="L122" s="14" t="e">
        <f t="shared" si="14"/>
        <v>#DIV/0!</v>
      </c>
      <c r="M122" s="14"/>
      <c r="N122" s="14"/>
      <c r="O122" s="5"/>
      <c r="P122" s="15"/>
      <c r="Q122" s="5"/>
      <c r="S122" s="1"/>
    </row>
    <row r="123" spans="1:21" s="30" customFormat="1" ht="42" customHeight="1">
      <c r="A123" s="5"/>
      <c r="B123" s="6"/>
      <c r="C123" s="18"/>
      <c r="D123" s="16"/>
      <c r="E123" s="7" t="s">
        <v>131</v>
      </c>
      <c r="F123" s="33">
        <v>29907</v>
      </c>
      <c r="G123" s="9"/>
      <c r="H123" s="10">
        <v>125</v>
      </c>
      <c r="I123" s="11" t="s">
        <v>132</v>
      </c>
      <c r="J123" s="12"/>
      <c r="K123" s="13">
        <f t="shared" si="13"/>
        <v>0</v>
      </c>
      <c r="L123" s="14" t="e">
        <f t="shared" si="14"/>
        <v>#DIV/0!</v>
      </c>
      <c r="M123" s="14"/>
      <c r="N123" s="14"/>
      <c r="O123" s="5"/>
      <c r="P123" s="15"/>
      <c r="Q123" s="5" t="s">
        <v>23</v>
      </c>
      <c r="R123" s="31"/>
      <c r="S123" s="31"/>
      <c r="T123" s="32"/>
      <c r="U123" s="31"/>
    </row>
    <row r="124" spans="1:21" s="30" customFormat="1" ht="42" customHeight="1">
      <c r="A124" s="5"/>
      <c r="B124" s="6"/>
      <c r="C124" s="18"/>
      <c r="D124" s="16"/>
      <c r="E124" s="7" t="s">
        <v>126</v>
      </c>
      <c r="F124" s="33" t="s">
        <v>127</v>
      </c>
      <c r="G124" s="9"/>
      <c r="H124" s="10">
        <v>100</v>
      </c>
      <c r="I124" s="11" t="s">
        <v>29</v>
      </c>
      <c r="J124" s="12"/>
      <c r="K124" s="13">
        <f t="shared" si="13"/>
        <v>0</v>
      </c>
      <c r="L124" s="14" t="e">
        <f t="shared" si="14"/>
        <v>#DIV/0!</v>
      </c>
      <c r="M124" s="14"/>
      <c r="N124" s="14"/>
      <c r="O124" s="5"/>
      <c r="P124" s="15"/>
      <c r="Q124" s="5" t="s">
        <v>22</v>
      </c>
      <c r="S124" s="1"/>
    </row>
    <row r="125" spans="1:21" s="30" customFormat="1" ht="42" customHeight="1">
      <c r="A125" s="5"/>
      <c r="B125" s="6"/>
      <c r="C125" s="18"/>
      <c r="D125" s="16"/>
      <c r="E125" s="7" t="s">
        <v>128</v>
      </c>
      <c r="F125" s="33" t="s">
        <v>129</v>
      </c>
      <c r="G125" s="9"/>
      <c r="H125" s="10">
        <v>100</v>
      </c>
      <c r="I125" s="11" t="s">
        <v>29</v>
      </c>
      <c r="J125" s="12"/>
      <c r="K125" s="13">
        <f t="shared" si="13"/>
        <v>0</v>
      </c>
      <c r="L125" s="14" t="e">
        <f t="shared" si="14"/>
        <v>#DIV/0!</v>
      </c>
      <c r="M125" s="14"/>
      <c r="N125" s="14"/>
      <c r="O125" s="5"/>
      <c r="P125" s="15"/>
      <c r="Q125" s="5"/>
      <c r="S125" s="1"/>
    </row>
    <row r="126" spans="1:21" s="30" customFormat="1" ht="42" customHeight="1">
      <c r="A126" s="5"/>
      <c r="B126" s="6"/>
      <c r="C126" s="18"/>
      <c r="D126" s="16"/>
      <c r="E126" s="7" t="s">
        <v>134</v>
      </c>
      <c r="F126" s="33" t="s">
        <v>135</v>
      </c>
      <c r="G126" s="9"/>
      <c r="H126" s="10">
        <v>100</v>
      </c>
      <c r="I126" s="11" t="s">
        <v>29</v>
      </c>
      <c r="J126" s="12"/>
      <c r="K126" s="13">
        <f t="shared" si="13"/>
        <v>0</v>
      </c>
      <c r="L126" s="14" t="e">
        <f t="shared" si="14"/>
        <v>#DIV/0!</v>
      </c>
      <c r="M126" s="14"/>
      <c r="N126" s="14"/>
      <c r="O126" s="5"/>
      <c r="P126" s="15"/>
      <c r="Q126" s="5"/>
      <c r="S126" s="1"/>
    </row>
    <row r="127" spans="1:21" s="30" customFormat="1" ht="42" customHeight="1">
      <c r="A127" s="5"/>
      <c r="B127" s="6"/>
      <c r="C127" s="18"/>
      <c r="D127" s="16"/>
      <c r="E127" s="7" t="s">
        <v>131</v>
      </c>
      <c r="F127" s="33">
        <v>29907</v>
      </c>
      <c r="G127" s="9"/>
      <c r="H127" s="10">
        <v>100</v>
      </c>
      <c r="I127" s="11" t="s">
        <v>132</v>
      </c>
      <c r="J127" s="12"/>
      <c r="K127" s="13">
        <f t="shared" si="13"/>
        <v>0</v>
      </c>
      <c r="L127" s="14" t="e">
        <f t="shared" si="14"/>
        <v>#DIV/0!</v>
      </c>
      <c r="M127" s="14"/>
      <c r="N127" s="14"/>
      <c r="O127" s="5"/>
      <c r="P127" s="15"/>
      <c r="Q127" s="5" t="s">
        <v>22</v>
      </c>
      <c r="S127" s="1"/>
    </row>
    <row r="128" spans="1:21" ht="42" customHeight="1">
      <c r="A128" s="4"/>
      <c r="B128" s="4"/>
      <c r="C128" s="4"/>
      <c r="D128" s="4"/>
      <c r="E128" s="45"/>
      <c r="F128" s="46"/>
      <c r="G128" s="47"/>
      <c r="H128" s="10">
        <v>55</v>
      </c>
      <c r="I128" s="48"/>
      <c r="J128" s="36"/>
      <c r="K128" s="13">
        <f t="shared" si="13"/>
        <v>0</v>
      </c>
      <c r="L128" s="54" t="e">
        <f t="shared" si="14"/>
        <v>#DIV/0!</v>
      </c>
      <c r="M128" s="54"/>
      <c r="N128" s="54"/>
      <c r="O128" s="4"/>
      <c r="P128" s="4"/>
      <c r="Q128" s="4"/>
      <c r="S128" s="1"/>
      <c r="T128"/>
    </row>
    <row r="129" spans="1:20" s="30" customFormat="1" ht="42" customHeight="1">
      <c r="A129" s="5"/>
      <c r="B129" s="6"/>
      <c r="C129" s="18"/>
      <c r="D129" s="16"/>
      <c r="E129" s="7"/>
      <c r="F129" s="33"/>
      <c r="G129" s="9"/>
      <c r="H129" s="10"/>
      <c r="I129" s="11"/>
      <c r="J129" s="12"/>
      <c r="K129" s="13"/>
      <c r="L129" s="14"/>
      <c r="M129" s="14"/>
      <c r="N129" s="14"/>
      <c r="O129" s="5"/>
      <c r="P129" s="15"/>
      <c r="Q129" s="5"/>
      <c r="S129" s="1"/>
    </row>
    <row r="130" spans="1:20" s="30" customFormat="1" ht="42" customHeight="1">
      <c r="A130" s="5"/>
      <c r="B130" s="6"/>
      <c r="C130" s="18"/>
      <c r="D130" s="16"/>
      <c r="E130" s="7"/>
      <c r="F130" s="33"/>
      <c r="G130" s="9"/>
      <c r="H130" s="10"/>
      <c r="I130" s="11"/>
      <c r="J130" s="12"/>
      <c r="K130" s="13"/>
      <c r="L130" s="14"/>
      <c r="M130" s="14"/>
      <c r="N130" s="14"/>
      <c r="O130" s="5"/>
      <c r="P130" s="15"/>
      <c r="Q130" s="5"/>
      <c r="S130" s="1"/>
    </row>
    <row r="131" spans="1:20" s="30" customFormat="1" ht="42" customHeight="1">
      <c r="A131" s="5"/>
      <c r="B131" s="6"/>
      <c r="C131" s="18"/>
      <c r="D131" s="16"/>
      <c r="E131" s="7"/>
      <c r="F131" s="33"/>
      <c r="G131" s="9"/>
      <c r="H131" s="10"/>
      <c r="I131" s="11"/>
      <c r="J131" s="12"/>
      <c r="K131" s="13"/>
      <c r="L131" s="14"/>
      <c r="M131" s="14"/>
      <c r="N131" s="14"/>
      <c r="O131" s="5"/>
      <c r="P131" s="15"/>
      <c r="Q131" s="5"/>
      <c r="S131" s="1"/>
    </row>
    <row r="132" spans="1:20" s="30" customFormat="1" ht="42" customHeight="1">
      <c r="A132" s="5"/>
      <c r="B132" s="6"/>
      <c r="C132" s="18"/>
      <c r="D132" s="16"/>
      <c r="E132" s="7"/>
      <c r="F132" s="33"/>
      <c r="G132" s="9"/>
      <c r="H132" s="10"/>
      <c r="I132" s="11"/>
      <c r="J132" s="12"/>
      <c r="K132" s="13"/>
      <c r="L132" s="14"/>
      <c r="M132" s="14"/>
      <c r="N132" s="14"/>
      <c r="O132" s="5"/>
      <c r="P132" s="15"/>
      <c r="Q132" s="5"/>
      <c r="S132" s="1"/>
    </row>
    <row r="133" spans="1:20" s="30" customFormat="1" ht="42" customHeight="1">
      <c r="A133" s="5"/>
      <c r="B133" s="6"/>
      <c r="C133" s="18"/>
      <c r="D133" s="16"/>
      <c r="E133" s="7"/>
      <c r="F133" s="33"/>
      <c r="G133" s="9"/>
      <c r="H133" s="10"/>
      <c r="I133" s="11"/>
      <c r="J133" s="12"/>
      <c r="K133" s="13"/>
      <c r="L133" s="14"/>
      <c r="M133" s="14"/>
      <c r="N133" s="14"/>
      <c r="O133" s="5"/>
      <c r="P133" s="15"/>
      <c r="Q133" s="5"/>
      <c r="S133" s="1"/>
    </row>
    <row r="134" spans="1:20">
      <c r="S134" s="1"/>
      <c r="T134"/>
    </row>
    <row r="135" spans="1:20" ht="15">
      <c r="B135"/>
      <c r="C135"/>
      <c r="D135"/>
      <c r="E135"/>
      <c r="F135"/>
      <c r="G135"/>
      <c r="H135"/>
      <c r="I135"/>
      <c r="J135"/>
      <c r="K135"/>
      <c r="S135" s="1"/>
      <c r="T135"/>
    </row>
    <row r="136" spans="1:20" ht="18.75" customHeight="1">
      <c r="B136"/>
      <c r="C136"/>
      <c r="D136"/>
      <c r="J136"/>
      <c r="K136"/>
      <c r="S136"/>
      <c r="T136"/>
    </row>
    <row r="137" spans="1:20" ht="15">
      <c r="B137"/>
      <c r="C137"/>
      <c r="D137"/>
      <c r="E137"/>
      <c r="F137"/>
      <c r="G137"/>
      <c r="H137"/>
      <c r="I137"/>
      <c r="J137"/>
      <c r="K137"/>
      <c r="S137"/>
      <c r="T137"/>
    </row>
    <row r="138" spans="1:20" ht="15">
      <c r="B138"/>
      <c r="C138"/>
      <c r="D138"/>
      <c r="E138"/>
      <c r="F138"/>
      <c r="G138"/>
      <c r="H138"/>
      <c r="I138"/>
      <c r="J138"/>
      <c r="K138"/>
      <c r="S138"/>
      <c r="T138"/>
    </row>
    <row r="139" spans="1:20" ht="15">
      <c r="B139"/>
      <c r="C139"/>
      <c r="D139"/>
      <c r="E139"/>
      <c r="F139"/>
      <c r="G139"/>
      <c r="H139"/>
      <c r="I139"/>
      <c r="J139"/>
      <c r="K139"/>
      <c r="S139"/>
      <c r="T139"/>
    </row>
    <row r="140" spans="1:20" ht="15">
      <c r="B140"/>
      <c r="C140"/>
      <c r="D140"/>
      <c r="E140"/>
      <c r="F140"/>
      <c r="G140"/>
      <c r="H140"/>
      <c r="I140"/>
      <c r="J140"/>
      <c r="K140"/>
      <c r="S140"/>
      <c r="T140"/>
    </row>
    <row r="141" spans="1:20" ht="15">
      <c r="B141"/>
      <c r="C141"/>
      <c r="D141"/>
      <c r="E141"/>
      <c r="F141"/>
      <c r="G141"/>
      <c r="H141"/>
      <c r="I141"/>
      <c r="J141"/>
      <c r="K141"/>
      <c r="S141"/>
      <c r="T141"/>
    </row>
    <row r="142" spans="1:20" ht="15">
      <c r="B142"/>
      <c r="C142"/>
      <c r="D142"/>
      <c r="E142"/>
      <c r="F142"/>
      <c r="G142"/>
      <c r="H142"/>
      <c r="I142"/>
      <c r="J142"/>
      <c r="K142"/>
      <c r="S142"/>
      <c r="T142"/>
    </row>
    <row r="143" spans="1:20" ht="15">
      <c r="B143"/>
      <c r="C143"/>
      <c r="D143"/>
      <c r="E143"/>
      <c r="F143"/>
      <c r="G143"/>
      <c r="H143"/>
      <c r="I143"/>
      <c r="J143"/>
      <c r="K143"/>
      <c r="S143"/>
      <c r="T143"/>
    </row>
    <row r="144" spans="1:20" ht="15">
      <c r="B144"/>
      <c r="C144"/>
      <c r="D144"/>
      <c r="E144"/>
      <c r="F144"/>
      <c r="G144"/>
      <c r="H144"/>
      <c r="I144"/>
      <c r="J144"/>
      <c r="K144"/>
      <c r="S144"/>
      <c r="T144"/>
    </row>
    <row r="145" spans="2:20" ht="15">
      <c r="B145"/>
      <c r="C145"/>
      <c r="D145"/>
      <c r="E145"/>
      <c r="F145"/>
      <c r="G145"/>
      <c r="H145"/>
      <c r="I145"/>
      <c r="J145"/>
      <c r="K145"/>
      <c r="S145"/>
      <c r="T145"/>
    </row>
  </sheetData>
  <autoFilter ref="A5:Y68">
    <filterColumn colId="12"/>
    <filterColumn colId="13"/>
  </autoFilter>
  <mergeCells count="32">
    <mergeCell ref="B91:P91"/>
    <mergeCell ref="B77:P77"/>
    <mergeCell ref="A89:C89"/>
    <mergeCell ref="F89:H89"/>
    <mergeCell ref="F87:H87"/>
    <mergeCell ref="A87:C87"/>
    <mergeCell ref="A88:C88"/>
    <mergeCell ref="F88:H88"/>
    <mergeCell ref="A84:C84"/>
    <mergeCell ref="F84:H84"/>
    <mergeCell ref="A85:C85"/>
    <mergeCell ref="F85:H85"/>
    <mergeCell ref="A86:C86"/>
    <mergeCell ref="F86:H86"/>
    <mergeCell ref="B24:P24"/>
    <mergeCell ref="A81:I81"/>
    <mergeCell ref="A82:C82"/>
    <mergeCell ref="A83:C83"/>
    <mergeCell ref="F83:H83"/>
    <mergeCell ref="F82:H82"/>
    <mergeCell ref="B69:P69"/>
    <mergeCell ref="B76:P76"/>
    <mergeCell ref="B46:P46"/>
    <mergeCell ref="B57:P57"/>
    <mergeCell ref="B63:P63"/>
    <mergeCell ref="B34:P34"/>
    <mergeCell ref="B13:P13"/>
    <mergeCell ref="B9:P9"/>
    <mergeCell ref="A1:P1"/>
    <mergeCell ref="A2:P2"/>
    <mergeCell ref="A3:P3"/>
    <mergeCell ref="B4:P4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s u s</dc:creator>
  <cp:lastModifiedBy>pc</cp:lastModifiedBy>
  <dcterms:created xsi:type="dcterms:W3CDTF">2015-02-27T07:59:57Z</dcterms:created>
  <dcterms:modified xsi:type="dcterms:W3CDTF">2016-03-28T10:55:51Z</dcterms:modified>
</cp:coreProperties>
</file>